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<sst xmlns="http://schemas.openxmlformats.org/spreadsheetml/2006/main" count="498" uniqueCount="437">
  <si>
    <t>PRÍJMOVÁ ČASŤ ROZPOČTU</t>
  </si>
  <si>
    <t>Stĺpec1</t>
  </si>
  <si>
    <t>Stĺpec2</t>
  </si>
  <si>
    <t>Stĺpec3</t>
  </si>
  <si>
    <t>Stĺpec4</t>
  </si>
  <si>
    <t>BEŽNÉ PRÍJMY</t>
  </si>
  <si>
    <t>Daňové príjmy</t>
  </si>
  <si>
    <t>Nedaňové príjmy</t>
  </si>
  <si>
    <t xml:space="preserve">  Príjmy z prenájmu pozemkov</t>
  </si>
  <si>
    <t>212 003 0</t>
  </si>
  <si>
    <t xml:space="preserve">  Príjmy z prenájmu KD</t>
  </si>
  <si>
    <t>212 003 1</t>
  </si>
  <si>
    <t xml:space="preserve">  Príjmy z prenájmu ŠARM</t>
  </si>
  <si>
    <t>212 003 2</t>
  </si>
  <si>
    <t xml:space="preserve">  Príjmy z prenájmu ZERO</t>
  </si>
  <si>
    <t>212 003 3</t>
  </si>
  <si>
    <t xml:space="preserve">  Príjmy z prenájmu bufetu TJ</t>
  </si>
  <si>
    <t>212 003 4</t>
  </si>
  <si>
    <t xml:space="preserve">  Príjmy z prenájmu ostatné</t>
  </si>
  <si>
    <t>212 003 5</t>
  </si>
  <si>
    <t xml:space="preserve">  Príjmy z prenájmu bytov</t>
  </si>
  <si>
    <t xml:space="preserve">  Ostatné poplatky</t>
  </si>
  <si>
    <t xml:space="preserve">  Správa bytového fondu</t>
  </si>
  <si>
    <t>223 001 0</t>
  </si>
  <si>
    <t>223 001 1</t>
  </si>
  <si>
    <t xml:space="preserve">  Dom smútku</t>
  </si>
  <si>
    <t>223 001 2</t>
  </si>
  <si>
    <t xml:space="preserve">  Odpadové nádoby</t>
  </si>
  <si>
    <t>223 001 3</t>
  </si>
  <si>
    <t xml:space="preserve">  Poplatky za MR</t>
  </si>
  <si>
    <t>223 001 4</t>
  </si>
  <si>
    <t xml:space="preserve">  Poplatky - knižnica</t>
  </si>
  <si>
    <t>223 001 5</t>
  </si>
  <si>
    <t xml:space="preserve">  Cintorínske poplatky</t>
  </si>
  <si>
    <t>223 001 6</t>
  </si>
  <si>
    <t xml:space="preserve">  Poplatky – deti v HN</t>
  </si>
  <si>
    <t>223 001 7</t>
  </si>
  <si>
    <t xml:space="preserve">  Poplatky za opatrov. službu</t>
  </si>
  <si>
    <t xml:space="preserve">  Úroky z vkladov</t>
  </si>
  <si>
    <t xml:space="preserve">  Príjmy z poistného plnenia</t>
  </si>
  <si>
    <t xml:space="preserve">  Príjmy z výťažkov lotérií</t>
  </si>
  <si>
    <t>Tuzemské bežné granty a transfery</t>
  </si>
  <si>
    <t>312 001 0</t>
  </si>
  <si>
    <t xml:space="preserve">  Transfery na školstvo</t>
  </si>
  <si>
    <t>312 001 1</t>
  </si>
  <si>
    <t xml:space="preserve">  Transfery obciam</t>
  </si>
  <si>
    <t>312 001 2</t>
  </si>
  <si>
    <t xml:space="preserve">  Transfer - DvHN</t>
  </si>
  <si>
    <t>312 001 3</t>
  </si>
  <si>
    <t xml:space="preserve">  Pozemné komunikácie</t>
  </si>
  <si>
    <t>312 001 4</t>
  </si>
  <si>
    <t xml:space="preserve">  Životné prostredie</t>
  </si>
  <si>
    <t>312 001 5</t>
  </si>
  <si>
    <t xml:space="preserve">  Úrad práce - MOS</t>
  </si>
  <si>
    <t>312 001 6</t>
  </si>
  <si>
    <t xml:space="preserve">  Rodinné prídavky</t>
  </si>
  <si>
    <t>312 001 7</t>
  </si>
  <si>
    <t>Bežné príjmy spolu bez projektov</t>
  </si>
  <si>
    <t>VaK-BP-transfer EÚ-KF</t>
  </si>
  <si>
    <t>VaK -BP-transfer zo ŠR</t>
  </si>
  <si>
    <t>Spolu BP na VaK</t>
  </si>
  <si>
    <t>Na rekonštrukciu ZŠ-BP-EÚ</t>
  </si>
  <si>
    <t>Na rekonštrukciu ZŠ-BP-ŠR</t>
  </si>
  <si>
    <t>Spolu BP-rekonštrukcia ZŠ</t>
  </si>
  <si>
    <t>KAPITÁLOVÉ PRÍJMY</t>
  </si>
  <si>
    <t>322 001 1</t>
  </si>
  <si>
    <t>111-Na zberný dvor</t>
  </si>
  <si>
    <t>11S1-Na rekonštrukciu ZŠ-EÚ</t>
  </si>
  <si>
    <t>11S2-Na rekonštrukciu ZŠ-ŠR</t>
  </si>
  <si>
    <t>11U1-VaK-transfer EÚ-KF</t>
  </si>
  <si>
    <t>11U2-VaK-transfer ŠR</t>
  </si>
  <si>
    <t>VaK-KP-stav.dozor</t>
  </si>
  <si>
    <t>Za projekt.dokumentáciu ProBo</t>
  </si>
  <si>
    <t>Príjem z predaja pozemku</t>
  </si>
  <si>
    <t>Príjmy zo združ. inv.prostriedkov</t>
  </si>
  <si>
    <t>FINANČNÉ OPERÁCIE</t>
  </si>
  <si>
    <t>Zostatok prostr. z predch. rokov</t>
  </si>
  <si>
    <t>PRÍJMY CELKOM</t>
  </si>
  <si>
    <t>Výnos dane z príjmov – DÚ</t>
  </si>
  <si>
    <t xml:space="preserve"> Daň z pozemkov</t>
  </si>
  <si>
    <t xml:space="preserve"> Daň zo stavieb</t>
  </si>
  <si>
    <t xml:space="preserve"> Daň za psa</t>
  </si>
  <si>
    <t xml:space="preserve"> Daň za nevýherné hracie prís.</t>
  </si>
  <si>
    <t xml:space="preserve"> Daň za predajné automaty</t>
  </si>
  <si>
    <t xml:space="preserve"> Daň za užívanie verej. priestr.</t>
  </si>
  <si>
    <t xml:space="preserve"> Daň za jadrové zariadenia</t>
  </si>
  <si>
    <t xml:space="preserve"> Daň za komunálne odpady</t>
  </si>
  <si>
    <t>Zo zrušených miestnych popl.</t>
  </si>
  <si>
    <t xml:space="preserve"> </t>
  </si>
  <si>
    <t xml:space="preserve"> Príjmy z refundácie (poistné)</t>
  </si>
  <si>
    <t>BEŽNÉ VÝDAVKY</t>
  </si>
  <si>
    <t>Bežné výdavky bez projektov</t>
  </si>
  <si>
    <t>1     Program PLÁNOVANIE, MANAŽMENT A KONTROLA</t>
  </si>
  <si>
    <t>1 1  Podprogram MANAŽMENT OBCE</t>
  </si>
  <si>
    <t>Tarifný plat</t>
  </si>
  <si>
    <t>Osobný príplatok</t>
  </si>
  <si>
    <t>Pohotovosť, nadčas</t>
  </si>
  <si>
    <t>Odmeny</t>
  </si>
  <si>
    <t>Odvody do VsZP</t>
  </si>
  <si>
    <t>Odvody do ostatných ZP</t>
  </si>
  <si>
    <t>Nemocenské poistenie</t>
  </si>
  <si>
    <t xml:space="preserve">Starobné poistenie </t>
  </si>
  <si>
    <t>Úrazové poistenie</t>
  </si>
  <si>
    <t>Invalidné poistenie</t>
  </si>
  <si>
    <t>Poistenie v nezamest.</t>
  </si>
  <si>
    <t>Poistenie do RF</t>
  </si>
  <si>
    <t>Cestovné náhrady</t>
  </si>
  <si>
    <t>632 001 0</t>
  </si>
  <si>
    <t>Elektrická energia</t>
  </si>
  <si>
    <t>632 001 1</t>
  </si>
  <si>
    <t>Plyn - ocú</t>
  </si>
  <si>
    <t>Plyn - byty</t>
  </si>
  <si>
    <t>Telefón, fax</t>
  </si>
  <si>
    <t>632 003 1</t>
  </si>
  <si>
    <t>Poštové služby</t>
  </si>
  <si>
    <t>Výpočtová technika</t>
  </si>
  <si>
    <t>633 006 0</t>
  </si>
  <si>
    <t>Kancelárske potreby</t>
  </si>
  <si>
    <t>633 006 1</t>
  </si>
  <si>
    <t>Papier</t>
  </si>
  <si>
    <t>633 006 2</t>
  </si>
  <si>
    <t>Čistiace prostriedky</t>
  </si>
  <si>
    <t>633 006 3</t>
  </si>
  <si>
    <t>Tlačivá</t>
  </si>
  <si>
    <t>633 006 4</t>
  </si>
  <si>
    <t>Sadenice, stromky</t>
  </si>
  <si>
    <t>633 006 5</t>
  </si>
  <si>
    <t>Dopravné značky</t>
  </si>
  <si>
    <t>Knihy, časopisy...</t>
  </si>
  <si>
    <t>Softvér</t>
  </si>
  <si>
    <t>Reprezentačné</t>
  </si>
  <si>
    <t>Prepravné</t>
  </si>
  <si>
    <t>Údržba výpočt.  techniky</t>
  </si>
  <si>
    <t>Údržba prev. strojov</t>
  </si>
  <si>
    <t>Údržba budov, objektov</t>
  </si>
  <si>
    <t>Nájomné za pôdu</t>
  </si>
  <si>
    <t xml:space="preserve">Všeobecné služby </t>
  </si>
  <si>
    <t>Špeciálne služby</t>
  </si>
  <si>
    <t xml:space="preserve">Stravovanie </t>
  </si>
  <si>
    <t>Poistné - budovy</t>
  </si>
  <si>
    <t>Prídel do SF</t>
  </si>
  <si>
    <t>Odmeny poslancom</t>
  </si>
  <si>
    <t>Odmeny dohodárom</t>
  </si>
  <si>
    <t>Dane</t>
  </si>
  <si>
    <t>1 1     SPOLU za podprogram MANAŽMENT OBCE</t>
  </si>
  <si>
    <t>1 2  Podprogram ČLENSTVO OBCE V SAMOSPRÁVNYCH ORGANIZÁCIÁCH</t>
  </si>
  <si>
    <t xml:space="preserve"> Spoločný stavebný úrad</t>
  </si>
  <si>
    <t>641 006 1</t>
  </si>
  <si>
    <t xml:space="preserve"> Spoločný sociálny úrad</t>
  </si>
  <si>
    <t xml:space="preserve"> Členské prísp. RVC, ZMOS</t>
  </si>
  <si>
    <t>1 2   Spolu za podprogram</t>
  </si>
  <si>
    <t>1 3  Podprogram PROPAGÁCIA A PREZENTÁCIA OBCE</t>
  </si>
  <si>
    <t xml:space="preserve">  Propagácia, inzercia</t>
  </si>
  <si>
    <t>1 3  Spolu za podprogram</t>
  </si>
  <si>
    <t>1 4  Podprogram FINANČNÁ OBLASŤ - AUDIT</t>
  </si>
  <si>
    <t>Spolu  zo ŠR</t>
  </si>
  <si>
    <t>Štúdie, expertízy, posudky</t>
  </si>
  <si>
    <t>Poplatky a odvody</t>
  </si>
  <si>
    <t>Zrážková daň</t>
  </si>
  <si>
    <t>1 4  Spolu za podprogram bežný rozpočet</t>
  </si>
  <si>
    <r>
      <rPr>
        <b/>
        <i/>
        <sz val="10"/>
        <color indexed="8"/>
        <rFont val="Calibri"/>
        <family val="2"/>
      </rPr>
      <t>1 4   Spolu za podprogram</t>
    </r>
    <r>
      <rPr>
        <i/>
        <sz val="10"/>
        <color indexed="8"/>
        <rFont val="Calibri"/>
        <family val="2"/>
      </rPr>
      <t xml:space="preserve"> </t>
    </r>
  </si>
  <si>
    <t>SPOLU za program 1 PLÁNOVANIE, MANAŽMENT A KONTROLA</t>
  </si>
  <si>
    <t>10   Program SOCIÁLNE SLUŽBY</t>
  </si>
  <si>
    <t>10 1  Podprogram OPATROVATEĽSKÉ SLUŽBY V BYTE</t>
  </si>
  <si>
    <t>TP - opatrovateľky</t>
  </si>
  <si>
    <t>Zdravotné poistenie</t>
  </si>
  <si>
    <t>Starobné poistenie</t>
  </si>
  <si>
    <t>Poistenie v nezamestnanosti</t>
  </si>
  <si>
    <t>10 1   Spolu za podprogram</t>
  </si>
  <si>
    <t>10 2  Podprogram STAROSTLIVOSŤ O SENIOROV</t>
  </si>
  <si>
    <t>Stravovanie + jubilanti</t>
  </si>
  <si>
    <t>10 2  Spolu za podprogram</t>
  </si>
  <si>
    <t>10 3  Podprogram STAROSTLIVOSŤ O OBČANOV V NÚDZI</t>
  </si>
  <si>
    <t xml:space="preserve"> Jednorazová  soc.  výpomoc</t>
  </si>
  <si>
    <t xml:space="preserve"> Jednorazové odškodnenie</t>
  </si>
  <si>
    <t>10 3 Spolu za podprogram</t>
  </si>
  <si>
    <t>10 3 1 Projekt AKTIVAČNÉ PRÁCE</t>
  </si>
  <si>
    <t xml:space="preserve"> TP - koordinátor</t>
  </si>
  <si>
    <t xml:space="preserve"> Zdravotné poistenie</t>
  </si>
  <si>
    <t xml:space="preserve"> Nemocenské poistenie</t>
  </si>
  <si>
    <t xml:space="preserve"> Starobné poistenie</t>
  </si>
  <si>
    <t xml:space="preserve"> Úrazové poistenie</t>
  </si>
  <si>
    <t xml:space="preserve"> Invalidné poistenie</t>
  </si>
  <si>
    <t xml:space="preserve"> Poistenie v nezamestnanosti</t>
  </si>
  <si>
    <t xml:space="preserve"> Poistenie do RF</t>
  </si>
  <si>
    <t>Stroje, prístroje, zariadenia</t>
  </si>
  <si>
    <t>Všeobecný materiál</t>
  </si>
  <si>
    <t>Pracovné odevy, obuv...</t>
  </si>
  <si>
    <t>Palivá ako zdroj energie</t>
  </si>
  <si>
    <t>Palivo, mazivá, oleje...</t>
  </si>
  <si>
    <t xml:space="preserve">Poistné  </t>
  </si>
  <si>
    <t>10 3  Spolu za podprogram</t>
  </si>
  <si>
    <t>10 4  Podprogram DETI V HMOTNEJ NÚDZI</t>
  </si>
  <si>
    <t>Rodinné prídavky</t>
  </si>
  <si>
    <t>Na dávku v hmotnej núdzi</t>
  </si>
  <si>
    <t>10 4  Spolu za podprogram</t>
  </si>
  <si>
    <t>10 5  Podprogram TRANSFERY NEZISKOVÝM ORGANIZÁCIÁM A JEDNOTLIVCOM</t>
  </si>
  <si>
    <t>642 001 0</t>
  </si>
  <si>
    <t>BMX</t>
  </si>
  <si>
    <t>642 001 1</t>
  </si>
  <si>
    <t>Holubári</t>
  </si>
  <si>
    <t>642 001 2</t>
  </si>
  <si>
    <t>Záhradkári</t>
  </si>
  <si>
    <t>642 001 5</t>
  </si>
  <si>
    <t>Vinári</t>
  </si>
  <si>
    <t>642 001 6</t>
  </si>
  <si>
    <t xml:space="preserve"> Kynológovia</t>
  </si>
  <si>
    <t>642 001 7</t>
  </si>
  <si>
    <t xml:space="preserve"> Dychovka</t>
  </si>
  <si>
    <t>642 001 8</t>
  </si>
  <si>
    <t xml:space="preserve"> Poľovníci</t>
  </si>
  <si>
    <t xml:space="preserve"> Transfer cirkvi</t>
  </si>
  <si>
    <t xml:space="preserve"> Bežné transf. jednotlivcovi</t>
  </si>
  <si>
    <t>10 5  Spolu za podprogram</t>
  </si>
  <si>
    <t>SPOLU za program 10 SOCIÁLNE SLUŽBY</t>
  </si>
  <si>
    <t>2  Program SLUŽBY OBČANOM</t>
  </si>
  <si>
    <t>2 2  Podprogram CINTORÍN A DOM SMÚTKU</t>
  </si>
  <si>
    <t>Všeobecný materiál zo ŠR</t>
  </si>
  <si>
    <t>Všeobecné služby</t>
  </si>
  <si>
    <t>Odmeny - dohody</t>
  </si>
  <si>
    <t>2 2  Spolu za podprogram</t>
  </si>
  <si>
    <t>2 3  Podprogram MIESTNY ROZHLAS</t>
  </si>
  <si>
    <t xml:space="preserve"> Konces.popl., káblovka</t>
  </si>
  <si>
    <t xml:space="preserve"> Údržba MR</t>
  </si>
  <si>
    <t xml:space="preserve"> Poplatky SOZA</t>
  </si>
  <si>
    <t>2 3  Spolu za podprogram</t>
  </si>
  <si>
    <t>SPOLU za program 2 SLUŽBY OBČANOM</t>
  </si>
  <si>
    <t>3 Program ODPADOVÉ HOSPODÁRSTVO</t>
  </si>
  <si>
    <t>3 1  Podprogram NAKLADANIE S ODPADOM</t>
  </si>
  <si>
    <t xml:space="preserve"> Všeobecný materiál</t>
  </si>
  <si>
    <t xml:space="preserve"> Všeobecné služby</t>
  </si>
  <si>
    <t xml:space="preserve"> KV-Zberný dvor</t>
  </si>
  <si>
    <t>3 1  Spolu za podprogram</t>
  </si>
  <si>
    <t>3 2  Podprogram KANALIZÁCIA</t>
  </si>
  <si>
    <t xml:space="preserve"> Elektrická energia</t>
  </si>
  <si>
    <t xml:space="preserve"> Telekomunikačná technika</t>
  </si>
  <si>
    <t>Preplach kanalizácie</t>
  </si>
  <si>
    <t>Kalibrácia vodomeru</t>
  </si>
  <si>
    <t>Poistné - čerpadlá</t>
  </si>
  <si>
    <t>KV - nákup čerpadla</t>
  </si>
  <si>
    <r>
      <rPr>
        <b/>
        <i/>
        <sz val="10"/>
        <color indexed="8"/>
        <rFont val="Calibri"/>
        <family val="2"/>
      </rPr>
      <t>Spolu za podprogram 3 2</t>
    </r>
    <r>
      <rPr>
        <sz val="10"/>
        <color indexed="8"/>
        <rFont val="Calibri"/>
        <family val="2"/>
      </rPr>
      <t xml:space="preserve"> </t>
    </r>
  </si>
  <si>
    <t>SPOLU za program 3 ODPADOVÉ HOSPODÁRSTVO</t>
  </si>
  <si>
    <t>4 Program KOMUNIKÁCIE</t>
  </si>
  <si>
    <t xml:space="preserve"> Posypový materiál</t>
  </si>
  <si>
    <t xml:space="preserve"> Údržba ciest</t>
  </si>
  <si>
    <t xml:space="preserve"> KV - Rekonštrukcia ciest</t>
  </si>
  <si>
    <t>SPOLU za program 4 KOMUNIKÁCIE</t>
  </si>
  <si>
    <t>5 Program VZDELÁVANIE</t>
  </si>
  <si>
    <t>5 1  Podprogram STARÁ MŠ</t>
  </si>
  <si>
    <t>Elektická energia – stará MŠ</t>
  </si>
  <si>
    <t>Plyn – stará MŠ</t>
  </si>
  <si>
    <t>Poistné</t>
  </si>
  <si>
    <t>Spolu za podprogram 5 1</t>
  </si>
  <si>
    <t>5 3  Podprogram ZŠ</t>
  </si>
  <si>
    <t>KV-Rekonštrukcia ZŠ</t>
  </si>
  <si>
    <t>KV-Rekonštrukcia ZŠ -EÚ (11S1)</t>
  </si>
  <si>
    <t>KV-Rekonštrukcia ZŠ-ŠR (11S2)</t>
  </si>
  <si>
    <t>KV-Rekonštrukcia ZŠ-vl.prostr.</t>
  </si>
  <si>
    <t>Spolu za podprogram 5 3</t>
  </si>
  <si>
    <t>5 6  Podprogram ŠKOLENIA, KURZY, SEMINÁRE</t>
  </si>
  <si>
    <t>Školenia, kurzy, semináre</t>
  </si>
  <si>
    <t>Spolu za podprogram 5 6</t>
  </si>
  <si>
    <t>SPOLU za program VZDELÁVANIE</t>
  </si>
  <si>
    <t>6 Program ŠPORT</t>
  </si>
  <si>
    <t xml:space="preserve">Elektrická energia     </t>
  </si>
  <si>
    <t>Plyn</t>
  </si>
  <si>
    <t xml:space="preserve"> Prísp. TJ spolu bez energií</t>
  </si>
  <si>
    <t xml:space="preserve"> Ping-pong</t>
  </si>
  <si>
    <t>SPOLU za program ŠPORT</t>
  </si>
  <si>
    <t>7 Program KULTÚRA</t>
  </si>
  <si>
    <t>7 1  Podprogram KULTÚRNA INFRAŠTRUKTÚRA</t>
  </si>
  <si>
    <t>Prevádzkové stroje</t>
  </si>
  <si>
    <t xml:space="preserve"> Pracovné odevy, obuv</t>
  </si>
  <si>
    <t xml:space="preserve"> Údržba prev. strojov</t>
  </si>
  <si>
    <t xml:space="preserve"> Čistenie obrusov</t>
  </si>
  <si>
    <t>Spolu za podprogram 7 1</t>
  </si>
  <si>
    <t>7 2 Podprogram KNIŽNICA</t>
  </si>
  <si>
    <t xml:space="preserve"> Tarifný plat</t>
  </si>
  <si>
    <t>Knihy, časopisy, noviny</t>
  </si>
  <si>
    <t>Spolu za podprogram 7 2</t>
  </si>
  <si>
    <t>7 3  Podprogram ORGANIZÁCIA A PODPORA KULTÚRNYCH PODUJATÍ</t>
  </si>
  <si>
    <t>Deň matiek</t>
  </si>
  <si>
    <t>637 002 0</t>
  </si>
  <si>
    <t>Seniori</t>
  </si>
  <si>
    <t>637 002 1</t>
  </si>
  <si>
    <t>eRKo</t>
  </si>
  <si>
    <t>637 002 3</t>
  </si>
  <si>
    <t>637 002 4</t>
  </si>
  <si>
    <t>Rada školy</t>
  </si>
  <si>
    <t>637 002 5</t>
  </si>
  <si>
    <t xml:space="preserve">Nadšenci </t>
  </si>
  <si>
    <t>Fotoslužby</t>
  </si>
  <si>
    <t>Odmeny – dohody</t>
  </si>
  <si>
    <t>Spolu za podprogram 7 3</t>
  </si>
  <si>
    <t>SPOLU za program KULTÚRA</t>
  </si>
  <si>
    <t>8 Program PROSTREDIE PRE ŽIVOT</t>
  </si>
  <si>
    <t>8 1  Podprogram VEREJNÉ OSVETLENIE</t>
  </si>
  <si>
    <t>Údržba VO</t>
  </si>
  <si>
    <t>Poistenie VO</t>
  </si>
  <si>
    <t>Spolu za podprogram 8 1</t>
  </si>
  <si>
    <t>8 2  Podprogram VEREJNÁ ZELEŇ</t>
  </si>
  <si>
    <t>Pracovné odevy, obuv</t>
  </si>
  <si>
    <t>Občerstvenie - VPP</t>
  </si>
  <si>
    <t>Palivo, mazivá, oleje</t>
  </si>
  <si>
    <t>Spolu za podprogram 8 2</t>
  </si>
  <si>
    <t>8 3  Podprogram POŽIARNA OCHRANA</t>
  </si>
  <si>
    <t>Spolu za podprogram 8 3</t>
  </si>
  <si>
    <t>8 4  Podprogram VODOVOD</t>
  </si>
  <si>
    <t>VaK-BV-EÚ-KF  (11U1) - 85%</t>
  </si>
  <si>
    <t>VaK-BV-ŠR  (11U2) - 10%</t>
  </si>
  <si>
    <t>VaK-BV-vlastné - 5%</t>
  </si>
  <si>
    <t>Bežný rozpočet spolu</t>
  </si>
  <si>
    <t>VaK-kapitálové výdavky</t>
  </si>
  <si>
    <t>VaK-KV-EÚ  (11U1) - 85%</t>
  </si>
  <si>
    <t>VaK-KV-ŠR  (11U2) - 10%</t>
  </si>
  <si>
    <t>VaK-KV-vlastné prostriedky + 5%</t>
  </si>
  <si>
    <t>Kapitálový rozpočet spolu</t>
  </si>
  <si>
    <t>Spolu za podprogram 8 4</t>
  </si>
  <si>
    <t>8 5  Podprogram PAŽIŤ - PLYNOFIKÁCIA</t>
  </si>
  <si>
    <t>Pažiť-plynofikácia</t>
  </si>
  <si>
    <t>Spolu za podprogram 8 5</t>
  </si>
  <si>
    <t>SPOLU za program PROSTREDIE PRE ŽIVOT</t>
  </si>
  <si>
    <t>9  Program BÝVANIE</t>
  </si>
  <si>
    <t>Elektrická energia-spol. priestory</t>
  </si>
  <si>
    <t>Údržba bytov, domov</t>
  </si>
  <si>
    <t>Realizácia nových stavieb</t>
  </si>
  <si>
    <t>SPOLU za program BÝVANIE</t>
  </si>
  <si>
    <t>KAPITÁLOVÉ VÝDAVKY SPOLU</t>
  </si>
  <si>
    <t>FINANČNÉ OPERÁCIE SPOLU</t>
  </si>
  <si>
    <t>VÝDAVKY CELKOM</t>
  </si>
  <si>
    <t>Prenesené kompetencie</t>
  </si>
  <si>
    <t>Originálne kompetencie</t>
  </si>
  <si>
    <t>SPOLU VÝDAVKY</t>
  </si>
  <si>
    <t>schválený 2012</t>
  </si>
  <si>
    <t>predp.pl.2012</t>
  </si>
  <si>
    <t xml:space="preserve">  Stočné - poplatky</t>
  </si>
  <si>
    <t xml:space="preserve">  Vodné - poplatky</t>
  </si>
  <si>
    <t>222 003 0</t>
  </si>
  <si>
    <t xml:space="preserve">  Pokuty v blokovom konaní</t>
  </si>
  <si>
    <t xml:space="preserve">  Príjem z dobropisov</t>
  </si>
  <si>
    <t xml:space="preserve">  Fakturácia služieb ZŠ</t>
  </si>
  <si>
    <t xml:space="preserve">  Transfer zo ŠR</t>
  </si>
  <si>
    <t>Prijatý krátkodobý úver</t>
  </si>
  <si>
    <t>Prijatý dlhodobý úver</t>
  </si>
  <si>
    <t>VaK - refundácia</t>
  </si>
  <si>
    <t>11U1-Zberný dvor KP-EÚ</t>
  </si>
  <si>
    <t>11U2-Zberný dvor-KP-ŠR</t>
  </si>
  <si>
    <t>322 001 2</t>
  </si>
  <si>
    <t>predp.pln.2012</t>
  </si>
  <si>
    <t>Stočné</t>
  </si>
  <si>
    <t>632 002 0</t>
  </si>
  <si>
    <t>Vodné</t>
  </si>
  <si>
    <t xml:space="preserve">Interiérové vybavenie </t>
  </si>
  <si>
    <t xml:space="preserve">Prevádzkové stroje </t>
  </si>
  <si>
    <t>Vrát. príjmov minulých rokov</t>
  </si>
  <si>
    <t xml:space="preserve"> Bežný trans.obč.združeniu</t>
  </si>
  <si>
    <t>Voľby - úrazové poistenie</t>
  </si>
  <si>
    <t>Voľby - cestovné</t>
  </si>
  <si>
    <t>Voľby - všeobecný materiál</t>
  </si>
  <si>
    <t>Voľby - všeobecné služby</t>
  </si>
  <si>
    <t>Voľby - strava, občerstvenie</t>
  </si>
  <si>
    <t>Voľby - dohody</t>
  </si>
  <si>
    <t>Voľby-poistné do VšZP</t>
  </si>
  <si>
    <t>Voľby-ZP-Dôvera</t>
  </si>
  <si>
    <t>Voľby-starobné poistenie</t>
  </si>
  <si>
    <t>Voľby - invalidné poistenie</t>
  </si>
  <si>
    <t>Voľby - poistenie do RF</t>
  </si>
  <si>
    <t>Voľby - poštovné</t>
  </si>
  <si>
    <t>Splátka úroku ŠFRB</t>
  </si>
  <si>
    <t>Splátkla úroku VÚB</t>
  </si>
  <si>
    <t>Splátka úveru-fin.oper. (K)</t>
  </si>
  <si>
    <t>Splátka úveru-fin.oper. (D)</t>
  </si>
  <si>
    <t>Splátka úveru-fin.oper. (ŠFRB)</t>
  </si>
  <si>
    <t>642 001 9</t>
  </si>
  <si>
    <t xml:space="preserve"> Matica</t>
  </si>
  <si>
    <t xml:space="preserve"> KV-rozšírenie MR (sídlisko)</t>
  </si>
  <si>
    <t xml:space="preserve">KV-Zberný dvor-EÚ 85% </t>
  </si>
  <si>
    <t>KV-Zberný dvor-ŠR 10%</t>
  </si>
  <si>
    <t>KV-Zberný dvor-vl.prostr.</t>
  </si>
  <si>
    <t xml:space="preserve">Nákup prevádzkových strojov </t>
  </si>
  <si>
    <t>KV-Rekonštr. a modernizácia ČS</t>
  </si>
  <si>
    <t>BV-Rekonštr.ZŠ-EÚ 85% (11S1)</t>
  </si>
  <si>
    <t>BV-Rekonštr.ZŠ-ŠR 10% (11S2)</t>
  </si>
  <si>
    <t>BV-Rekonštr.ZŠ-vl.pr. 5% (41)</t>
  </si>
  <si>
    <t>Spolu bežné výdavky:</t>
  </si>
  <si>
    <t>Posedenie pre dôchodcov</t>
  </si>
  <si>
    <t>Stavanie mája + veselica</t>
  </si>
  <si>
    <t>50.výročie ZŠ</t>
  </si>
  <si>
    <t xml:space="preserve">770.výročie </t>
  </si>
  <si>
    <t>Spolu kapitálové výdavky:</t>
  </si>
  <si>
    <t>Mikuláš pre deti</t>
  </si>
  <si>
    <t>eRko-karneval pre deti</t>
  </si>
  <si>
    <t>Nadšenci-pochovávanie basy</t>
  </si>
  <si>
    <t>Dožinky-Nadšenci</t>
  </si>
  <si>
    <t>MDD-eRko, Nadšenci</t>
  </si>
  <si>
    <t>Maškarný ples pre dospelých</t>
  </si>
  <si>
    <t>Vianočné trhy-Nadšenci</t>
  </si>
  <si>
    <t>Príspevok PO (bez energií)</t>
  </si>
  <si>
    <t>611+612</t>
  </si>
  <si>
    <t>TP+osob.prípl.-vodovod</t>
  </si>
  <si>
    <t>ZP-VšZP-vodovod</t>
  </si>
  <si>
    <t>NP-vodovod</t>
  </si>
  <si>
    <t>SP-vodovod</t>
  </si>
  <si>
    <t>ÚP-vodovod</t>
  </si>
  <si>
    <t>Poist.do RF-vodovod</t>
  </si>
  <si>
    <t>Elektrická enrgia-vodný zdroj</t>
  </si>
  <si>
    <t>Všeobecný materiál-vodovod</t>
  </si>
  <si>
    <t>VaK-BV-hradené z úveru (52)</t>
  </si>
  <si>
    <t>VaK-všeobecné služby</t>
  </si>
  <si>
    <t>Real.nových stavieb (z úveru) 52</t>
  </si>
  <si>
    <t>717 001 0</t>
  </si>
  <si>
    <t>VaK-zádržné z úveru (kód 52)</t>
  </si>
  <si>
    <t>Príjmy MŠ - školné</t>
  </si>
  <si>
    <t>Príjmy ŠJ-réžia žiaci+cudzí</t>
  </si>
  <si>
    <t>Príjmy ŠKD - školné</t>
  </si>
  <si>
    <t>PRÍJMY SPOLU:</t>
  </si>
  <si>
    <t>Rozpis originálnych kompetencií:</t>
  </si>
  <si>
    <t>Materská škola</t>
  </si>
  <si>
    <t>Školská jedáleň</t>
  </si>
  <si>
    <t>Školský klub</t>
  </si>
  <si>
    <t>Spolu O.K.:</t>
  </si>
  <si>
    <t>Matica</t>
  </si>
  <si>
    <t>Rekonštr. a modernizácia VO</t>
  </si>
  <si>
    <t>312 001 8</t>
  </si>
  <si>
    <t xml:space="preserve">  Transfer MH SR na cesty</t>
  </si>
  <si>
    <t>312 001 9</t>
  </si>
  <si>
    <t xml:space="preserve">  Transfer MF SR-dofinanc. BV</t>
  </si>
  <si>
    <t>MV SR dotácia na byty</t>
  </si>
  <si>
    <t>Bežné transfery na odstupné</t>
  </si>
  <si>
    <t>Bežné transfery na odchodné</t>
  </si>
  <si>
    <t xml:space="preserve"> Likvidácia sute</t>
  </si>
  <si>
    <t>BT príspevkovej organizácii</t>
  </si>
  <si>
    <t>Byty hradené z dotácie MV SR</t>
  </si>
  <si>
    <t>Nákup pozemkov</t>
  </si>
  <si>
    <t>Prípravná a proj. dokumentácia</t>
  </si>
  <si>
    <t>Výstavba-hradené z úveru</t>
  </si>
  <si>
    <t>Výstavba domov, bytov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</si>
</sst>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i/>
      <sz val="10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Calibri"/>
      <family val="2"/>
    </font>
    <font>
      <b/>
      <sz val="11"/>
      <color rgb="FFFF0000"/>
      <name val="Calibri"/>
      <family val="2"/>
    </font>
    <font>
      <b/>
      <i/>
      <sz val="10"/>
      <color rgb="FFC00000"/>
      <name val="Calibri"/>
      <family val="2"/>
    </font>
    <font>
      <b/>
      <i/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left"/>
    </xf>
    <xf numFmtId="0" fontId="36" fillId="0" borderId="10" xfId="0" applyFont="1" applyBorder="1" applyAlignment="1">
      <alignment/>
    </xf>
    <xf numFmtId="0" fontId="51" fillId="0" borderId="10" xfId="0" applyFont="1" applyBorder="1" applyAlignment="1">
      <alignment/>
    </xf>
    <xf numFmtId="3" fontId="0" fillId="0" borderId="10" xfId="0" applyNumberFormat="1" applyFill="1" applyBorder="1" applyAlignment="1">
      <alignment horizontal="left"/>
    </xf>
    <xf numFmtId="0" fontId="3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2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left"/>
    </xf>
    <xf numFmtId="0" fontId="51" fillId="33" borderId="10" xfId="0" applyFont="1" applyFill="1" applyBorder="1" applyAlignment="1">
      <alignment horizontal="justify" vertical="top" wrapText="1"/>
    </xf>
    <xf numFmtId="3" fontId="0" fillId="33" borderId="10" xfId="0" applyNumberForma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3" fillId="34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3" fontId="36" fillId="35" borderId="10" xfId="0" applyNumberFormat="1" applyFont="1" applyFill="1" applyBorder="1" applyAlignment="1">
      <alignment horizontal="left"/>
    </xf>
    <xf numFmtId="0" fontId="51" fillId="35" borderId="10" xfId="0" applyFont="1" applyFill="1" applyBorder="1" applyAlignment="1">
      <alignment/>
    </xf>
    <xf numFmtId="0" fontId="55" fillId="0" borderId="10" xfId="0" applyFont="1" applyBorder="1" applyAlignment="1">
      <alignment horizontal="left"/>
    </xf>
    <xf numFmtId="0" fontId="38" fillId="36" borderId="10" xfId="0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36" fillId="0" borderId="11" xfId="0" applyFont="1" applyBorder="1" applyAlignment="1">
      <alignment/>
    </xf>
    <xf numFmtId="0" fontId="36" fillId="33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3" fontId="0" fillId="0" borderId="10" xfId="0" applyNumberFormat="1" applyBorder="1" applyAlignment="1">
      <alignment horizontal="left"/>
    </xf>
    <xf numFmtId="0" fontId="36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51" fillId="0" borderId="10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left"/>
    </xf>
    <xf numFmtId="0" fontId="51" fillId="0" borderId="10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57" fillId="0" borderId="10" xfId="0" applyNumberFormat="1" applyFont="1" applyBorder="1" applyAlignment="1">
      <alignment horizontal="left"/>
    </xf>
    <xf numFmtId="0" fontId="58" fillId="0" borderId="10" xfId="0" applyFont="1" applyBorder="1" applyAlignment="1">
      <alignment/>
    </xf>
    <xf numFmtId="3" fontId="59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36" fillId="0" borderId="13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2" fillId="0" borderId="12" xfId="0" applyFont="1" applyBorder="1" applyAlignment="1">
      <alignment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 horizontal="left"/>
    </xf>
    <xf numFmtId="0" fontId="60" fillId="0" borderId="12" xfId="0" applyFont="1" applyBorder="1" applyAlignment="1">
      <alignment/>
    </xf>
    <xf numFmtId="3" fontId="56" fillId="0" borderId="10" xfId="0" applyNumberFormat="1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36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36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5" fillId="35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51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36" fillId="37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2" fontId="36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left"/>
    </xf>
    <xf numFmtId="0" fontId="64" fillId="0" borderId="10" xfId="0" applyFont="1" applyBorder="1" applyAlignment="1">
      <alignment/>
    </xf>
    <xf numFmtId="0" fontId="54" fillId="0" borderId="10" xfId="0" applyFont="1" applyBorder="1" applyAlignment="1">
      <alignment horizontal="left"/>
    </xf>
    <xf numFmtId="0" fontId="51" fillId="37" borderId="10" xfId="0" applyFont="1" applyFill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54" fillId="0" borderId="10" xfId="0" applyFont="1" applyBorder="1" applyAlignment="1">
      <alignment/>
    </xf>
    <xf numFmtId="0" fontId="0" fillId="0" borderId="0" xfId="0" applyFill="1" applyBorder="1" applyAlignment="1">
      <alignment/>
    </xf>
    <xf numFmtId="172" fontId="54" fillId="35" borderId="10" xfId="0" applyNumberFormat="1" applyFont="1" applyFill="1" applyBorder="1" applyAlignment="1">
      <alignment/>
    </xf>
    <xf numFmtId="0" fontId="36" fillId="35" borderId="10" xfId="0" applyNumberFormat="1" applyFont="1" applyFill="1" applyBorder="1" applyAlignment="1">
      <alignment/>
    </xf>
    <xf numFmtId="172" fontId="36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8" borderId="14" xfId="0" applyFill="1" applyBorder="1" applyAlignment="1">
      <alignment/>
    </xf>
    <xf numFmtId="0" fontId="55" fillId="38" borderId="15" xfId="0" applyFont="1" applyFill="1" applyBorder="1" applyAlignment="1">
      <alignment/>
    </xf>
    <xf numFmtId="0" fontId="0" fillId="38" borderId="15" xfId="0" applyFill="1" applyBorder="1" applyAlignment="1">
      <alignment/>
    </xf>
    <xf numFmtId="2" fontId="36" fillId="38" borderId="16" xfId="0" applyNumberFormat="1" applyFont="1" applyFill="1" applyBorder="1" applyAlignment="1">
      <alignment/>
    </xf>
    <xf numFmtId="172" fontId="36" fillId="38" borderId="17" xfId="0" applyNumberFormat="1" applyFont="1" applyFill="1" applyBorder="1" applyAlignment="1">
      <alignment/>
    </xf>
    <xf numFmtId="172" fontId="36" fillId="38" borderId="18" xfId="0" applyNumberFormat="1" applyFont="1" applyFill="1" applyBorder="1" applyAlignment="1">
      <alignment/>
    </xf>
    <xf numFmtId="0" fontId="65" fillId="35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36" fillId="33" borderId="10" xfId="0" applyFont="1" applyFill="1" applyBorder="1" applyAlignment="1">
      <alignment horizontal="right"/>
    </xf>
    <xf numFmtId="0" fontId="52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1" fillId="33" borderId="10" xfId="0" applyFont="1" applyFill="1" applyBorder="1" applyAlignment="1">
      <alignment horizontal="justify" wrapText="1"/>
    </xf>
    <xf numFmtId="0" fontId="36" fillId="35" borderId="10" xfId="0" applyFont="1" applyFill="1" applyBorder="1" applyAlignment="1">
      <alignment horizontal="right"/>
    </xf>
    <xf numFmtId="0" fontId="36" fillId="33" borderId="11" xfId="0" applyFont="1" applyFill="1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36" fillId="0" borderId="10" xfId="0" applyFont="1" applyBorder="1" applyAlignment="1">
      <alignment horizontal="right" wrapText="1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right" wrapText="1"/>
    </xf>
    <xf numFmtId="0" fontId="0" fillId="37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37" borderId="10" xfId="0" applyFont="1" applyFill="1" applyBorder="1" applyAlignment="1">
      <alignment horizontal="right"/>
    </xf>
    <xf numFmtId="0" fontId="36" fillId="0" borderId="13" xfId="0" applyFont="1" applyBorder="1" applyAlignment="1">
      <alignment horizontal="right"/>
    </xf>
    <xf numFmtId="0" fontId="0" fillId="37" borderId="10" xfId="0" applyFont="1" applyFill="1" applyBorder="1" applyAlignment="1">
      <alignment/>
    </xf>
    <xf numFmtId="0" fontId="0" fillId="0" borderId="10" xfId="0" applyBorder="1" applyAlignment="1">
      <alignment horizontal="right" wrapText="1"/>
    </xf>
    <xf numFmtId="0" fontId="51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right"/>
    </xf>
    <xf numFmtId="0" fontId="36" fillId="0" borderId="10" xfId="0" applyFont="1" applyBorder="1" applyAlignment="1">
      <alignment horizontal="right" vertical="top" wrapText="1"/>
    </xf>
    <xf numFmtId="0" fontId="0" fillId="37" borderId="10" xfId="0" applyFont="1" applyFill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6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36" fillId="38" borderId="10" xfId="0" applyFont="1" applyFill="1" applyBorder="1" applyAlignment="1">
      <alignment horizontal="right"/>
    </xf>
    <xf numFmtId="0" fontId="6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66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Layout" workbookViewId="0" topLeftCell="A1">
      <selection activeCell="A1" sqref="A1"/>
    </sheetView>
  </sheetViews>
  <sheetFormatPr defaultColWidth="9.140625" defaultRowHeight="15"/>
  <cols>
    <col min="2" max="2" width="24.140625" style="0" customWidth="1"/>
    <col min="3" max="4" width="13.57421875" style="32" customWidth="1"/>
    <col min="5" max="7" width="13.57421875" style="0" customWidth="1"/>
    <col min="8" max="9" width="13.57421875" style="32" customWidth="1"/>
  </cols>
  <sheetData>
    <row r="1" spans="1:9" ht="17.25" customHeight="1">
      <c r="A1" s="26" t="s">
        <v>0</v>
      </c>
      <c r="B1" s="16"/>
      <c r="C1" s="39"/>
      <c r="D1" s="39"/>
      <c r="E1" s="16"/>
      <c r="F1" s="16"/>
      <c r="G1" s="16"/>
      <c r="H1" s="39"/>
      <c r="I1" s="39"/>
    </row>
    <row r="2" spans="1:9" ht="15" hidden="1">
      <c r="A2" s="27"/>
      <c r="B2" s="1" t="s">
        <v>1</v>
      </c>
      <c r="C2" s="33"/>
      <c r="D2" s="33"/>
      <c r="E2" s="1" t="s">
        <v>2</v>
      </c>
      <c r="F2" s="1" t="s">
        <v>3</v>
      </c>
      <c r="G2" s="1" t="s">
        <v>4</v>
      </c>
      <c r="H2" s="33"/>
      <c r="I2" s="33"/>
    </row>
    <row r="3" spans="1:9" ht="15.75">
      <c r="A3" s="20" t="s">
        <v>5</v>
      </c>
      <c r="B3" s="21"/>
      <c r="C3" s="22">
        <v>1135332</v>
      </c>
      <c r="D3" s="22">
        <v>1027079</v>
      </c>
      <c r="E3" s="22">
        <f>SUM(E15+E42+E54+E58+E61)</f>
        <v>1142713.9</v>
      </c>
      <c r="F3" s="22">
        <f>SUM(F15+F42+F54+F58+F61)</f>
        <v>1120757</v>
      </c>
      <c r="G3" s="22">
        <f>SUM(G15+G42+G54+G58+G61)</f>
        <v>1128527</v>
      </c>
      <c r="H3" s="22">
        <f>SUM(H15+H42+H54+H58+H61)</f>
        <v>1125270</v>
      </c>
      <c r="I3" s="22">
        <f>SUM(I15+I42+I54+I58+I61)</f>
        <v>1125270</v>
      </c>
    </row>
    <row r="4" spans="1:9" ht="15.75">
      <c r="A4" s="147" t="s">
        <v>6</v>
      </c>
      <c r="B4" s="148"/>
      <c r="C4" s="28">
        <v>2010</v>
      </c>
      <c r="D4" s="28">
        <v>2011</v>
      </c>
      <c r="E4" s="66" t="s">
        <v>333</v>
      </c>
      <c r="F4" s="66" t="s">
        <v>334</v>
      </c>
      <c r="G4" s="28">
        <v>2013</v>
      </c>
      <c r="H4" s="28">
        <v>2014</v>
      </c>
      <c r="I4" s="28">
        <v>2015</v>
      </c>
    </row>
    <row r="5" spans="1:9" ht="16.5" customHeight="1">
      <c r="A5" s="9">
        <v>111003</v>
      </c>
      <c r="B5" s="130" t="s">
        <v>78</v>
      </c>
      <c r="C5" s="99">
        <v>341250</v>
      </c>
      <c r="D5" s="99">
        <v>411158</v>
      </c>
      <c r="E5" s="7">
        <v>439000</v>
      </c>
      <c r="F5" s="7">
        <v>418600</v>
      </c>
      <c r="G5" s="7">
        <v>418600</v>
      </c>
      <c r="H5" s="7">
        <v>418600</v>
      </c>
      <c r="I5" s="7">
        <v>418600</v>
      </c>
    </row>
    <row r="6" spans="1:9" ht="14.25" customHeight="1">
      <c r="A6" s="9">
        <v>121001</v>
      </c>
      <c r="B6" s="130" t="s">
        <v>79</v>
      </c>
      <c r="C6" s="99">
        <v>34379</v>
      </c>
      <c r="D6" s="99">
        <v>33360</v>
      </c>
      <c r="E6" s="7">
        <v>59000</v>
      </c>
      <c r="F6" s="7">
        <v>56000</v>
      </c>
      <c r="G6" s="7">
        <v>59000</v>
      </c>
      <c r="H6" s="7">
        <v>59000</v>
      </c>
      <c r="I6" s="7">
        <v>59000</v>
      </c>
    </row>
    <row r="7" spans="1:9" ht="15" customHeight="1">
      <c r="A7" s="9">
        <v>121002</v>
      </c>
      <c r="B7" s="130" t="s">
        <v>80</v>
      </c>
      <c r="C7" s="99">
        <v>15265</v>
      </c>
      <c r="D7" s="99">
        <v>17928</v>
      </c>
      <c r="E7" s="7">
        <v>29000</v>
      </c>
      <c r="F7" s="7">
        <v>26000</v>
      </c>
      <c r="G7" s="7">
        <v>29000</v>
      </c>
      <c r="H7" s="7">
        <v>29000</v>
      </c>
      <c r="I7" s="7">
        <v>29000</v>
      </c>
    </row>
    <row r="8" spans="1:9" ht="13.5" customHeight="1">
      <c r="A8" s="9">
        <v>133001</v>
      </c>
      <c r="B8" s="130" t="s">
        <v>81</v>
      </c>
      <c r="C8" s="99">
        <v>1045</v>
      </c>
      <c r="D8" s="99">
        <v>1107</v>
      </c>
      <c r="E8" s="7">
        <v>1000</v>
      </c>
      <c r="F8" s="7">
        <v>1050</v>
      </c>
      <c r="G8" s="7">
        <v>1000</v>
      </c>
      <c r="H8" s="7">
        <v>1000</v>
      </c>
      <c r="I8" s="7">
        <v>1000</v>
      </c>
    </row>
    <row r="9" spans="1:9" ht="15" customHeight="1">
      <c r="A9" s="9">
        <v>133003</v>
      </c>
      <c r="B9" s="130" t="s">
        <v>82</v>
      </c>
      <c r="C9" s="99">
        <v>0</v>
      </c>
      <c r="D9" s="99">
        <v>105</v>
      </c>
      <c r="E9" s="7">
        <v>70</v>
      </c>
      <c r="F9" s="7">
        <v>35</v>
      </c>
      <c r="G9" s="7">
        <v>35</v>
      </c>
      <c r="H9" s="7">
        <v>35</v>
      </c>
      <c r="I9" s="7">
        <v>35</v>
      </c>
    </row>
    <row r="10" spans="1:9" ht="15" customHeight="1">
      <c r="A10" s="9">
        <v>133004</v>
      </c>
      <c r="B10" s="130" t="s">
        <v>83</v>
      </c>
      <c r="C10" s="99">
        <v>0</v>
      </c>
      <c r="D10" s="99">
        <v>210</v>
      </c>
      <c r="E10" s="7">
        <v>210</v>
      </c>
      <c r="F10" s="7">
        <v>210</v>
      </c>
      <c r="G10" s="7">
        <v>210</v>
      </c>
      <c r="H10" s="7">
        <v>210</v>
      </c>
      <c r="I10" s="7">
        <v>210</v>
      </c>
    </row>
    <row r="11" spans="1:9" ht="15.75" customHeight="1">
      <c r="A11" s="9">
        <v>133012</v>
      </c>
      <c r="B11" s="130" t="s">
        <v>84</v>
      </c>
      <c r="C11" s="99">
        <v>3196</v>
      </c>
      <c r="D11" s="99">
        <v>3174</v>
      </c>
      <c r="E11" s="7">
        <v>3000</v>
      </c>
      <c r="F11" s="7">
        <v>1500</v>
      </c>
      <c r="G11" s="7">
        <v>1500</v>
      </c>
      <c r="H11" s="7">
        <v>1500</v>
      </c>
      <c r="I11" s="7">
        <v>1500</v>
      </c>
    </row>
    <row r="12" spans="1:9" ht="15" customHeight="1">
      <c r="A12" s="11">
        <v>133013</v>
      </c>
      <c r="B12" s="130" t="s">
        <v>86</v>
      </c>
      <c r="C12" s="99">
        <v>28358</v>
      </c>
      <c r="D12" s="99">
        <v>31143</v>
      </c>
      <c r="E12" s="7">
        <v>50000</v>
      </c>
      <c r="F12" s="7">
        <v>49000</v>
      </c>
      <c r="G12" s="7">
        <v>49000</v>
      </c>
      <c r="H12" s="7">
        <v>49000</v>
      </c>
      <c r="I12" s="7">
        <v>49000</v>
      </c>
    </row>
    <row r="13" spans="1:9" ht="18" customHeight="1">
      <c r="A13" s="9">
        <v>133014</v>
      </c>
      <c r="B13" s="131" t="s">
        <v>85</v>
      </c>
      <c r="C13" s="99">
        <v>3524</v>
      </c>
      <c r="D13" s="99">
        <v>6517</v>
      </c>
      <c r="E13" s="7">
        <v>11000</v>
      </c>
      <c r="F13" s="7">
        <v>11100</v>
      </c>
      <c r="G13" s="7">
        <v>11100</v>
      </c>
      <c r="H13" s="7">
        <v>11100</v>
      </c>
      <c r="I13" s="7">
        <v>11100</v>
      </c>
    </row>
    <row r="14" spans="1:9" ht="15" customHeight="1">
      <c r="A14" s="9">
        <v>139002</v>
      </c>
      <c r="B14" s="106" t="s">
        <v>87</v>
      </c>
      <c r="C14" s="99">
        <v>0</v>
      </c>
      <c r="D14" s="99">
        <v>0</v>
      </c>
      <c r="E14" s="7">
        <v>0</v>
      </c>
      <c r="F14" s="7">
        <v>0</v>
      </c>
      <c r="G14" s="7">
        <v>0</v>
      </c>
      <c r="H14" s="7"/>
      <c r="I14" s="7"/>
    </row>
    <row r="15" spans="1:9" ht="15">
      <c r="A15" s="12"/>
      <c r="B15" s="7"/>
      <c r="C15" s="101">
        <v>427017</v>
      </c>
      <c r="D15" s="101">
        <v>504702</v>
      </c>
      <c r="E15" s="6">
        <f>SUM(E5:E14)</f>
        <v>592280</v>
      </c>
      <c r="F15" s="6">
        <f>SUM(F5:F14)</f>
        <v>563495</v>
      </c>
      <c r="G15" s="6">
        <f>SUM(G5:G14)</f>
        <v>569445</v>
      </c>
      <c r="H15" s="6">
        <f>SUM(H5:H14)</f>
        <v>569445</v>
      </c>
      <c r="I15" s="6">
        <f>SUM(I5:I14)</f>
        <v>569445</v>
      </c>
    </row>
    <row r="16" spans="1:9" ht="15">
      <c r="A16" s="149" t="s">
        <v>7</v>
      </c>
      <c r="B16" s="150"/>
      <c r="C16" s="7"/>
      <c r="D16" s="7"/>
      <c r="E16" s="7"/>
      <c r="F16" s="7"/>
      <c r="G16" s="7"/>
      <c r="H16" s="7"/>
      <c r="I16" s="7"/>
    </row>
    <row r="17" spans="1:9" ht="15.75" customHeight="1">
      <c r="A17" s="9">
        <v>212002</v>
      </c>
      <c r="B17" s="130" t="s">
        <v>8</v>
      </c>
      <c r="C17" s="99">
        <v>269</v>
      </c>
      <c r="D17" s="99">
        <v>7260</v>
      </c>
      <c r="E17" s="7">
        <v>6500</v>
      </c>
      <c r="F17" s="7">
        <v>6500</v>
      </c>
      <c r="G17" s="7">
        <v>6500</v>
      </c>
      <c r="H17" s="7">
        <v>6500</v>
      </c>
      <c r="I17" s="7">
        <v>6500</v>
      </c>
    </row>
    <row r="18" spans="1:9" ht="15" customHeight="1">
      <c r="A18" s="7" t="s">
        <v>9</v>
      </c>
      <c r="B18" s="131" t="s">
        <v>10</v>
      </c>
      <c r="C18" s="99">
        <v>8995</v>
      </c>
      <c r="D18" s="99">
        <v>6265</v>
      </c>
      <c r="E18" s="7">
        <v>5000</v>
      </c>
      <c r="F18" s="7">
        <v>6000</v>
      </c>
      <c r="G18" s="7">
        <v>6000</v>
      </c>
      <c r="H18" s="7">
        <v>6000</v>
      </c>
      <c r="I18" s="7">
        <v>6000</v>
      </c>
    </row>
    <row r="19" spans="1:9" ht="16.5" customHeight="1">
      <c r="A19" s="7" t="s">
        <v>11</v>
      </c>
      <c r="B19" s="130" t="s">
        <v>12</v>
      </c>
      <c r="C19" s="99">
        <v>675</v>
      </c>
      <c r="D19" s="99">
        <v>682</v>
      </c>
      <c r="E19" s="7">
        <v>682</v>
      </c>
      <c r="F19" s="7">
        <v>708</v>
      </c>
      <c r="G19" s="7">
        <v>720</v>
      </c>
      <c r="H19" s="7">
        <v>720</v>
      </c>
      <c r="I19" s="7">
        <v>720</v>
      </c>
    </row>
    <row r="20" spans="1:9" ht="15" customHeight="1">
      <c r="A20" s="7" t="s">
        <v>13</v>
      </c>
      <c r="B20" s="130" t="s">
        <v>14</v>
      </c>
      <c r="C20" s="99">
        <v>1918</v>
      </c>
      <c r="D20" s="99">
        <v>1938</v>
      </c>
      <c r="E20" s="7">
        <v>1938</v>
      </c>
      <c r="F20" s="7">
        <v>2092</v>
      </c>
      <c r="G20" s="7">
        <v>2100</v>
      </c>
      <c r="H20" s="7">
        <v>2100</v>
      </c>
      <c r="I20" s="7">
        <v>2100</v>
      </c>
    </row>
    <row r="21" spans="1:9" ht="15.75" customHeight="1">
      <c r="A21" s="7" t="s">
        <v>15</v>
      </c>
      <c r="B21" s="130" t="s">
        <v>16</v>
      </c>
      <c r="C21" s="99">
        <v>0</v>
      </c>
      <c r="D21" s="99">
        <v>1992</v>
      </c>
      <c r="E21" s="7">
        <v>0</v>
      </c>
      <c r="F21" s="7">
        <v>2069</v>
      </c>
      <c r="G21" s="7">
        <v>0</v>
      </c>
      <c r="H21" s="7">
        <v>0</v>
      </c>
      <c r="I21" s="7">
        <v>0</v>
      </c>
    </row>
    <row r="22" spans="1:9" ht="15" customHeight="1">
      <c r="A22" s="7" t="s">
        <v>17</v>
      </c>
      <c r="B22" s="130" t="s">
        <v>18</v>
      </c>
      <c r="C22" s="99">
        <v>0</v>
      </c>
      <c r="D22" s="99">
        <v>1561</v>
      </c>
      <c r="E22" s="7">
        <v>7000</v>
      </c>
      <c r="F22" s="7">
        <v>7000</v>
      </c>
      <c r="G22" s="7">
        <v>10000</v>
      </c>
      <c r="H22" s="7">
        <v>10000</v>
      </c>
      <c r="I22" s="7">
        <v>10000</v>
      </c>
    </row>
    <row r="23" spans="1:9" ht="15.75" customHeight="1">
      <c r="A23" s="13" t="s">
        <v>19</v>
      </c>
      <c r="B23" s="130" t="s">
        <v>20</v>
      </c>
      <c r="C23" s="99">
        <v>59075</v>
      </c>
      <c r="D23" s="99">
        <v>119807</v>
      </c>
      <c r="E23" s="7">
        <v>123000</v>
      </c>
      <c r="F23" s="7">
        <v>123000</v>
      </c>
      <c r="G23" s="7">
        <v>123000</v>
      </c>
      <c r="H23" s="7">
        <v>123000</v>
      </c>
      <c r="I23" s="7">
        <v>123000</v>
      </c>
    </row>
    <row r="24" spans="1:9" ht="16.5" customHeight="1">
      <c r="A24" s="9">
        <v>221004</v>
      </c>
      <c r="B24" s="130" t="s">
        <v>21</v>
      </c>
      <c r="C24" s="99">
        <v>13442</v>
      </c>
      <c r="D24" s="99">
        <v>16159</v>
      </c>
      <c r="E24" s="7">
        <v>13000</v>
      </c>
      <c r="F24" s="7">
        <v>13000</v>
      </c>
      <c r="G24" s="7">
        <v>13000</v>
      </c>
      <c r="H24" s="7">
        <v>13000</v>
      </c>
      <c r="I24" s="7">
        <v>13000</v>
      </c>
    </row>
    <row r="25" spans="1:9" ht="15.75" customHeight="1">
      <c r="A25" s="9">
        <v>223001</v>
      </c>
      <c r="B25" s="106" t="s">
        <v>22</v>
      </c>
      <c r="C25" s="99">
        <v>911</v>
      </c>
      <c r="D25" s="99">
        <v>1849</v>
      </c>
      <c r="E25" s="7">
        <v>2000</v>
      </c>
      <c r="F25" s="7">
        <v>1800</v>
      </c>
      <c r="G25" s="7">
        <v>1800</v>
      </c>
      <c r="H25" s="7">
        <v>1800</v>
      </c>
      <c r="I25" s="7">
        <v>1800</v>
      </c>
    </row>
    <row r="26" spans="1:9" s="32" customFormat="1" ht="15.75" customHeight="1">
      <c r="A26" s="9">
        <v>223001</v>
      </c>
      <c r="B26" s="106" t="s">
        <v>336</v>
      </c>
      <c r="C26" s="99">
        <v>0</v>
      </c>
      <c r="D26" s="99">
        <v>0</v>
      </c>
      <c r="E26" s="7">
        <v>0</v>
      </c>
      <c r="F26" s="7">
        <v>3000</v>
      </c>
      <c r="G26" s="7">
        <v>20000</v>
      </c>
      <c r="H26" s="7">
        <v>20000</v>
      </c>
      <c r="I26" s="7">
        <v>20000</v>
      </c>
    </row>
    <row r="27" spans="1:9" ht="16.5" customHeight="1">
      <c r="A27" s="7" t="s">
        <v>23</v>
      </c>
      <c r="B27" s="106" t="s">
        <v>335</v>
      </c>
      <c r="C27" s="99">
        <v>51629</v>
      </c>
      <c r="D27" s="99">
        <v>57426</v>
      </c>
      <c r="E27" s="7">
        <v>75000</v>
      </c>
      <c r="F27" s="7">
        <v>70000</v>
      </c>
      <c r="G27" s="7">
        <v>80000</v>
      </c>
      <c r="H27" s="7">
        <v>80000</v>
      </c>
      <c r="I27" s="7">
        <v>80000</v>
      </c>
    </row>
    <row r="28" spans="1:9" s="32" customFormat="1" ht="16.5" customHeight="1">
      <c r="A28" s="11">
        <v>223001</v>
      </c>
      <c r="B28" s="106" t="s">
        <v>340</v>
      </c>
      <c r="C28" s="99">
        <v>0</v>
      </c>
      <c r="D28" s="99">
        <v>0</v>
      </c>
      <c r="E28" s="7">
        <v>0</v>
      </c>
      <c r="F28" s="7">
        <v>0</v>
      </c>
      <c r="G28" s="7">
        <v>3804</v>
      </c>
      <c r="H28" s="7">
        <v>3804</v>
      </c>
      <c r="I28" s="7">
        <v>3804</v>
      </c>
    </row>
    <row r="29" spans="1:9" s="32" customFormat="1" ht="16.5" customHeight="1">
      <c r="A29" s="7" t="s">
        <v>337</v>
      </c>
      <c r="B29" s="106" t="s">
        <v>338</v>
      </c>
      <c r="C29" s="99">
        <v>0</v>
      </c>
      <c r="D29" s="99">
        <v>20</v>
      </c>
      <c r="E29" s="7">
        <v>0</v>
      </c>
      <c r="F29" s="7">
        <v>316</v>
      </c>
      <c r="G29" s="7">
        <v>0</v>
      </c>
      <c r="H29" s="7">
        <v>0</v>
      </c>
      <c r="I29" s="7">
        <v>0</v>
      </c>
    </row>
    <row r="30" spans="1:9" ht="15.75" customHeight="1">
      <c r="A30" s="7" t="s">
        <v>24</v>
      </c>
      <c r="B30" s="106" t="s">
        <v>25</v>
      </c>
      <c r="C30" s="99">
        <v>230</v>
      </c>
      <c r="D30" s="99">
        <v>240</v>
      </c>
      <c r="E30" s="7">
        <v>230</v>
      </c>
      <c r="F30" s="7">
        <v>300</v>
      </c>
      <c r="G30" s="7">
        <v>300</v>
      </c>
      <c r="H30" s="7">
        <v>300</v>
      </c>
      <c r="I30" s="7">
        <v>300</v>
      </c>
    </row>
    <row r="31" spans="1:9" ht="15.75" customHeight="1">
      <c r="A31" s="7" t="s">
        <v>26</v>
      </c>
      <c r="B31" s="106" t="s">
        <v>27</v>
      </c>
      <c r="C31" s="99">
        <v>584</v>
      </c>
      <c r="D31" s="99">
        <v>345</v>
      </c>
      <c r="E31" s="7">
        <v>200</v>
      </c>
      <c r="F31" s="7">
        <v>300</v>
      </c>
      <c r="G31" s="7">
        <v>200</v>
      </c>
      <c r="H31" s="7">
        <v>200</v>
      </c>
      <c r="I31" s="7">
        <v>200</v>
      </c>
    </row>
    <row r="32" spans="1:9" ht="15.75" customHeight="1">
      <c r="A32" s="7" t="s">
        <v>28</v>
      </c>
      <c r="B32" s="106" t="s">
        <v>29</v>
      </c>
      <c r="C32" s="99">
        <v>1041</v>
      </c>
      <c r="D32" s="99">
        <v>1276</v>
      </c>
      <c r="E32" s="7">
        <v>1000</v>
      </c>
      <c r="F32" s="7">
        <v>700</v>
      </c>
      <c r="G32" s="7">
        <v>700</v>
      </c>
      <c r="H32" s="7">
        <v>700</v>
      </c>
      <c r="I32" s="7">
        <v>700</v>
      </c>
    </row>
    <row r="33" spans="1:9" ht="16.5" customHeight="1">
      <c r="A33" s="7" t="s">
        <v>30</v>
      </c>
      <c r="B33" s="106" t="s">
        <v>31</v>
      </c>
      <c r="C33" s="99">
        <v>112</v>
      </c>
      <c r="D33" s="99">
        <v>63</v>
      </c>
      <c r="E33" s="7">
        <v>80</v>
      </c>
      <c r="F33" s="7">
        <v>150</v>
      </c>
      <c r="G33" s="7">
        <v>150</v>
      </c>
      <c r="H33" s="7">
        <v>150</v>
      </c>
      <c r="I33" s="7">
        <v>150</v>
      </c>
    </row>
    <row r="34" spans="1:9" ht="18" customHeight="1">
      <c r="A34" s="7" t="s">
        <v>32</v>
      </c>
      <c r="B34" s="106" t="s">
        <v>33</v>
      </c>
      <c r="C34" s="99">
        <v>120</v>
      </c>
      <c r="D34" s="99">
        <v>66</v>
      </c>
      <c r="E34" s="7">
        <v>50</v>
      </c>
      <c r="F34" s="7">
        <v>40</v>
      </c>
      <c r="G34" s="7">
        <v>50</v>
      </c>
      <c r="H34" s="7">
        <v>50</v>
      </c>
      <c r="I34" s="7">
        <v>50</v>
      </c>
    </row>
    <row r="35" spans="1:9" ht="15.75" customHeight="1">
      <c r="A35" s="7" t="s">
        <v>34</v>
      </c>
      <c r="B35" s="106" t="s">
        <v>35</v>
      </c>
      <c r="C35" s="99">
        <v>32</v>
      </c>
      <c r="D35" s="99">
        <v>26</v>
      </c>
      <c r="E35" s="7">
        <v>20</v>
      </c>
      <c r="F35" s="7">
        <v>21</v>
      </c>
      <c r="G35" s="7">
        <v>20</v>
      </c>
      <c r="H35" s="7">
        <v>20</v>
      </c>
      <c r="I35" s="7">
        <v>20</v>
      </c>
    </row>
    <row r="36" spans="1:9" ht="17.25" customHeight="1">
      <c r="A36" s="7" t="s">
        <v>36</v>
      </c>
      <c r="B36" s="106" t="s">
        <v>37</v>
      </c>
      <c r="C36" s="99">
        <v>1319</v>
      </c>
      <c r="D36" s="99">
        <v>713</v>
      </c>
      <c r="E36" s="7">
        <v>1000</v>
      </c>
      <c r="F36" s="7">
        <v>0</v>
      </c>
      <c r="G36" s="7">
        <v>1000</v>
      </c>
      <c r="H36" s="7">
        <v>1000</v>
      </c>
      <c r="I36" s="7">
        <v>1000</v>
      </c>
    </row>
    <row r="37" spans="1:9" ht="13.5" customHeight="1">
      <c r="A37" s="14">
        <v>242</v>
      </c>
      <c r="B37" s="10" t="s">
        <v>38</v>
      </c>
      <c r="C37" s="99">
        <v>682</v>
      </c>
      <c r="D37" s="99">
        <v>165</v>
      </c>
      <c r="E37" s="7">
        <v>200</v>
      </c>
      <c r="F37" s="7">
        <v>150</v>
      </c>
      <c r="G37" s="7">
        <v>150</v>
      </c>
      <c r="H37" s="7">
        <v>150</v>
      </c>
      <c r="I37" s="7">
        <v>150</v>
      </c>
    </row>
    <row r="38" spans="1:9" ht="14.25" customHeight="1">
      <c r="A38" s="9">
        <v>292006</v>
      </c>
      <c r="B38" s="10" t="s">
        <v>39</v>
      </c>
      <c r="C38" s="99">
        <v>2261</v>
      </c>
      <c r="D38" s="99">
        <v>4318</v>
      </c>
      <c r="E38" s="7">
        <v>1000</v>
      </c>
      <c r="F38" s="7">
        <v>954</v>
      </c>
      <c r="G38" s="7">
        <v>1000</v>
      </c>
      <c r="H38" s="7">
        <v>1000</v>
      </c>
      <c r="I38" s="7">
        <v>1000</v>
      </c>
    </row>
    <row r="39" spans="1:9" ht="17.25" customHeight="1">
      <c r="A39" s="9">
        <v>292008</v>
      </c>
      <c r="B39" s="106" t="s">
        <v>40</v>
      </c>
      <c r="C39" s="99">
        <v>596</v>
      </c>
      <c r="D39" s="99">
        <v>259</v>
      </c>
      <c r="E39" s="7">
        <v>200</v>
      </c>
      <c r="F39" s="7">
        <v>200</v>
      </c>
      <c r="G39" s="7">
        <v>200</v>
      </c>
      <c r="H39" s="7">
        <v>200</v>
      </c>
      <c r="I39" s="7">
        <v>200</v>
      </c>
    </row>
    <row r="40" spans="1:9" s="32" customFormat="1" ht="17.25" customHeight="1">
      <c r="A40" s="9">
        <v>292017</v>
      </c>
      <c r="B40" s="106" t="s">
        <v>339</v>
      </c>
      <c r="C40" s="99">
        <v>16864</v>
      </c>
      <c r="D40" s="99">
        <v>0</v>
      </c>
      <c r="E40" s="7">
        <v>0</v>
      </c>
      <c r="F40" s="7">
        <v>17554</v>
      </c>
      <c r="G40" s="7">
        <v>0</v>
      </c>
      <c r="H40" s="7">
        <v>0</v>
      </c>
      <c r="I40" s="7">
        <v>0</v>
      </c>
    </row>
    <row r="41" spans="1:9" ht="15" customHeight="1">
      <c r="A41" s="9">
        <v>292019</v>
      </c>
      <c r="B41" s="10" t="s">
        <v>89</v>
      </c>
      <c r="C41" s="99">
        <v>207</v>
      </c>
      <c r="D41" s="99">
        <v>278</v>
      </c>
      <c r="E41" s="7">
        <v>300</v>
      </c>
      <c r="F41" s="7">
        <v>500</v>
      </c>
      <c r="G41" s="7">
        <v>500</v>
      </c>
      <c r="H41" s="7">
        <v>500</v>
      </c>
      <c r="I41" s="7">
        <v>500</v>
      </c>
    </row>
    <row r="42" spans="1:9" ht="15">
      <c r="A42" s="12"/>
      <c r="B42" s="7"/>
      <c r="C42" s="101">
        <v>160962</v>
      </c>
      <c r="D42" s="101">
        <v>222708</v>
      </c>
      <c r="E42" s="6">
        <f>SUM(E17:E41)</f>
        <v>238400</v>
      </c>
      <c r="F42" s="6">
        <f>SUM(F17:F41)</f>
        <v>256354</v>
      </c>
      <c r="G42" s="6">
        <f>SUM(G17:G41)</f>
        <v>271194</v>
      </c>
      <c r="H42" s="6">
        <f>SUM(H17:H41)</f>
        <v>271194</v>
      </c>
      <c r="I42" s="6">
        <f>SUM(I17:I41)</f>
        <v>271194</v>
      </c>
    </row>
    <row r="43" spans="1:9" ht="15">
      <c r="A43" s="149" t="s">
        <v>41</v>
      </c>
      <c r="B43" s="150"/>
      <c r="C43" s="100"/>
      <c r="D43" s="100"/>
      <c r="E43" s="7"/>
      <c r="F43" s="7"/>
      <c r="G43" s="7"/>
      <c r="H43" s="7"/>
      <c r="I43" s="7"/>
    </row>
    <row r="44" spans="1:9" ht="15.75" customHeight="1">
      <c r="A44" s="7" t="s">
        <v>42</v>
      </c>
      <c r="B44" s="106" t="s">
        <v>43</v>
      </c>
      <c r="C44" s="99">
        <v>273503</v>
      </c>
      <c r="D44" s="99">
        <v>281260</v>
      </c>
      <c r="E44" s="7">
        <v>286100</v>
      </c>
      <c r="F44" s="7">
        <v>280518</v>
      </c>
      <c r="G44" s="7">
        <v>280518</v>
      </c>
      <c r="H44" s="7">
        <v>280518</v>
      </c>
      <c r="I44" s="7">
        <v>280518</v>
      </c>
    </row>
    <row r="45" spans="1:9" ht="15.75" customHeight="1">
      <c r="A45" s="7" t="s">
        <v>44</v>
      </c>
      <c r="B45" s="106" t="s">
        <v>45</v>
      </c>
      <c r="C45" s="99">
        <v>836</v>
      </c>
      <c r="D45" s="99">
        <v>3824</v>
      </c>
      <c r="E45" s="7">
        <v>3400</v>
      </c>
      <c r="F45" s="7">
        <v>3200</v>
      </c>
      <c r="G45" s="7">
        <v>3200</v>
      </c>
      <c r="H45" s="7">
        <v>3200</v>
      </c>
      <c r="I45" s="7">
        <v>3200</v>
      </c>
    </row>
    <row r="46" spans="1:9" ht="14.25" customHeight="1">
      <c r="A46" s="7" t="s">
        <v>46</v>
      </c>
      <c r="B46" s="106" t="s">
        <v>47</v>
      </c>
      <c r="C46" s="99">
        <v>842</v>
      </c>
      <c r="D46" s="99">
        <v>458</v>
      </c>
      <c r="E46" s="7">
        <v>500</v>
      </c>
      <c r="F46" s="7">
        <v>500</v>
      </c>
      <c r="G46" s="7">
        <v>500</v>
      </c>
      <c r="H46" s="7">
        <v>500</v>
      </c>
      <c r="I46" s="7">
        <v>500</v>
      </c>
    </row>
    <row r="47" spans="1:9" ht="15.75" customHeight="1">
      <c r="A47" s="7" t="s">
        <v>48</v>
      </c>
      <c r="B47" s="106" t="s">
        <v>49</v>
      </c>
      <c r="C47" s="99">
        <v>123</v>
      </c>
      <c r="D47" s="99">
        <v>127</v>
      </c>
      <c r="E47" s="7">
        <v>126</v>
      </c>
      <c r="F47" s="7">
        <v>133</v>
      </c>
      <c r="G47" s="7">
        <v>133</v>
      </c>
      <c r="H47" s="7">
        <v>133</v>
      </c>
      <c r="I47" s="7">
        <v>133</v>
      </c>
    </row>
    <row r="48" spans="1:9" ht="14.25" customHeight="1">
      <c r="A48" s="7" t="s">
        <v>50</v>
      </c>
      <c r="B48" s="106" t="s">
        <v>51</v>
      </c>
      <c r="C48" s="99">
        <v>277</v>
      </c>
      <c r="D48" s="99">
        <v>279</v>
      </c>
      <c r="E48" s="7">
        <v>280</v>
      </c>
      <c r="F48" s="7">
        <v>280</v>
      </c>
      <c r="G48" s="7">
        <v>280</v>
      </c>
      <c r="H48" s="7">
        <v>280</v>
      </c>
      <c r="I48" s="7">
        <v>280</v>
      </c>
    </row>
    <row r="49" spans="1:9" ht="15" customHeight="1">
      <c r="A49" s="7" t="s">
        <v>52</v>
      </c>
      <c r="B49" s="106" t="s">
        <v>53</v>
      </c>
      <c r="C49" s="99">
        <v>11249</v>
      </c>
      <c r="D49" s="99">
        <v>6487</v>
      </c>
      <c r="E49" s="7">
        <v>0</v>
      </c>
      <c r="F49" s="7">
        <v>285</v>
      </c>
      <c r="G49" s="7">
        <v>0</v>
      </c>
      <c r="H49" s="7">
        <v>0</v>
      </c>
      <c r="I49" s="7">
        <v>0</v>
      </c>
    </row>
    <row r="50" spans="1:9" ht="17.25" customHeight="1">
      <c r="A50" s="7" t="s">
        <v>54</v>
      </c>
      <c r="B50" s="106" t="s">
        <v>55</v>
      </c>
      <c r="C50" s="99">
        <v>87</v>
      </c>
      <c r="D50" s="99">
        <v>88</v>
      </c>
      <c r="E50" s="7">
        <v>0</v>
      </c>
      <c r="F50" s="7">
        <v>180</v>
      </c>
      <c r="G50" s="7">
        <v>0</v>
      </c>
      <c r="H50" s="7">
        <v>0</v>
      </c>
      <c r="I50" s="7">
        <v>0</v>
      </c>
    </row>
    <row r="51" spans="1:9" ht="15.75" customHeight="1">
      <c r="A51" s="7" t="s">
        <v>56</v>
      </c>
      <c r="B51" s="106" t="s">
        <v>341</v>
      </c>
      <c r="C51" s="99">
        <v>3930</v>
      </c>
      <c r="D51" s="99">
        <v>2396</v>
      </c>
      <c r="E51" s="7">
        <v>0</v>
      </c>
      <c r="F51" s="7">
        <v>1562</v>
      </c>
      <c r="G51" s="7">
        <v>0</v>
      </c>
      <c r="H51" s="7">
        <v>0</v>
      </c>
      <c r="I51" s="7">
        <v>0</v>
      </c>
    </row>
    <row r="52" spans="1:9" s="32" customFormat="1" ht="15.75" customHeight="1">
      <c r="A52" s="7" t="s">
        <v>423</v>
      </c>
      <c r="B52" s="106" t="s">
        <v>424</v>
      </c>
      <c r="C52" s="99">
        <v>229829</v>
      </c>
      <c r="D52" s="99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32" customFormat="1" ht="15.75" customHeight="1">
      <c r="A53" s="7" t="s">
        <v>425</v>
      </c>
      <c r="B53" s="106" t="s">
        <v>426</v>
      </c>
      <c r="C53" s="99">
        <v>26677</v>
      </c>
      <c r="D53" s="99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9" ht="15">
      <c r="A54" s="12"/>
      <c r="B54" s="7"/>
      <c r="C54" s="101">
        <v>547353</v>
      </c>
      <c r="D54" s="101">
        <v>294919</v>
      </c>
      <c r="E54" s="6">
        <f>SUM(E44:E53)</f>
        <v>290406</v>
      </c>
      <c r="F54" s="6">
        <f>SUM(F44:F53)</f>
        <v>286658</v>
      </c>
      <c r="G54" s="6">
        <f>SUM(G44:G53)</f>
        <v>284631</v>
      </c>
      <c r="H54" s="6">
        <f>SUM(H44:H53)</f>
        <v>284631</v>
      </c>
      <c r="I54" s="6">
        <f>SUM(I44:I53)</f>
        <v>284631</v>
      </c>
    </row>
    <row r="55" spans="1:9" ht="15">
      <c r="A55" s="8"/>
      <c r="B55" s="77" t="s">
        <v>57</v>
      </c>
      <c r="C55" s="102">
        <v>878826</v>
      </c>
      <c r="D55" s="102">
        <v>1022329</v>
      </c>
      <c r="E55" s="8">
        <f>SUM(E15+E42+E54)</f>
        <v>1121086</v>
      </c>
      <c r="F55" s="8">
        <f>SUM(F15+F42+F54)</f>
        <v>1106507</v>
      </c>
      <c r="G55" s="8">
        <f>SUM(G15+G42+G54)</f>
        <v>1125270</v>
      </c>
      <c r="H55" s="8">
        <f>SUM(H15+H42+H54)</f>
        <v>1125270</v>
      </c>
      <c r="I55" s="8">
        <f>SUM(I15+I42+I54)</f>
        <v>1125270</v>
      </c>
    </row>
    <row r="56" spans="1:9" ht="15">
      <c r="A56" s="9">
        <v>312001</v>
      </c>
      <c r="B56" s="15" t="s">
        <v>58</v>
      </c>
      <c r="C56" s="100">
        <v>0</v>
      </c>
      <c r="D56" s="100">
        <v>4250</v>
      </c>
      <c r="E56" s="7">
        <v>11900</v>
      </c>
      <c r="F56" s="7">
        <v>12750</v>
      </c>
      <c r="G56" s="7">
        <v>0</v>
      </c>
      <c r="H56" s="7">
        <v>0</v>
      </c>
      <c r="I56" s="7">
        <v>0</v>
      </c>
    </row>
    <row r="57" spans="1:9" ht="15">
      <c r="A57" s="9">
        <v>312001</v>
      </c>
      <c r="B57" s="15" t="s">
        <v>59</v>
      </c>
      <c r="C57" s="100">
        <v>0</v>
      </c>
      <c r="D57" s="100">
        <v>500</v>
      </c>
      <c r="E57" s="7">
        <v>1400</v>
      </c>
      <c r="F57" s="7">
        <v>1500</v>
      </c>
      <c r="G57" s="7">
        <v>0</v>
      </c>
      <c r="H57" s="7">
        <v>0</v>
      </c>
      <c r="I57" s="7">
        <v>0</v>
      </c>
    </row>
    <row r="58" spans="1:9" ht="15">
      <c r="A58" s="12"/>
      <c r="B58" s="15" t="s">
        <v>60</v>
      </c>
      <c r="C58" s="100">
        <v>0</v>
      </c>
      <c r="D58" s="101">
        <v>4750</v>
      </c>
      <c r="E58" s="6">
        <f>SUM(E56:E57)</f>
        <v>13300</v>
      </c>
      <c r="F58" s="6">
        <f>SUM(F56:F57)</f>
        <v>14250</v>
      </c>
      <c r="G58" s="6">
        <f>SUM(G56:G57)</f>
        <v>0</v>
      </c>
      <c r="H58" s="6">
        <f>SUM(H56:H57)</f>
        <v>0</v>
      </c>
      <c r="I58" s="6">
        <f>SUM(I56:I57)</f>
        <v>0</v>
      </c>
    </row>
    <row r="59" spans="1:9" ht="15">
      <c r="A59" s="9">
        <v>312001</v>
      </c>
      <c r="B59" s="15" t="s">
        <v>61</v>
      </c>
      <c r="C59" s="100">
        <v>0</v>
      </c>
      <c r="D59" s="100">
        <v>0</v>
      </c>
      <c r="E59" s="12">
        <v>7451.28</v>
      </c>
      <c r="F59" s="12">
        <v>0</v>
      </c>
      <c r="G59" s="12">
        <v>2914</v>
      </c>
      <c r="H59" s="12">
        <v>0</v>
      </c>
      <c r="I59" s="12">
        <v>0</v>
      </c>
    </row>
    <row r="60" spans="1:9" ht="15">
      <c r="A60" s="9">
        <v>312001</v>
      </c>
      <c r="B60" s="15" t="s">
        <v>62</v>
      </c>
      <c r="C60" s="100">
        <v>0</v>
      </c>
      <c r="D60" s="100">
        <v>0</v>
      </c>
      <c r="E60" s="12">
        <v>876.62</v>
      </c>
      <c r="F60" s="12">
        <v>0</v>
      </c>
      <c r="G60" s="12">
        <v>343</v>
      </c>
      <c r="H60" s="12">
        <v>0</v>
      </c>
      <c r="I60" s="12">
        <v>0</v>
      </c>
    </row>
    <row r="61" spans="1:9" ht="15">
      <c r="A61" s="19"/>
      <c r="B61" s="15" t="s">
        <v>63</v>
      </c>
      <c r="C61" s="100">
        <v>0</v>
      </c>
      <c r="D61" s="101">
        <v>0</v>
      </c>
      <c r="E61" s="6">
        <f>SUM(E59:E60)</f>
        <v>8327.9</v>
      </c>
      <c r="F61" s="6">
        <f>SUM(F59:F60)</f>
        <v>0</v>
      </c>
      <c r="G61" s="6">
        <f>SUM(G59:G60)</f>
        <v>3257</v>
      </c>
      <c r="H61" s="6">
        <f>SUM(H59:H60)</f>
        <v>0</v>
      </c>
      <c r="I61" s="6">
        <f>SUM(I59:I60)</f>
        <v>0</v>
      </c>
    </row>
    <row r="62" spans="1:9" ht="15">
      <c r="A62" s="144" t="s">
        <v>64</v>
      </c>
      <c r="B62" s="145"/>
      <c r="C62" s="146">
        <v>1538481</v>
      </c>
      <c r="D62" s="146">
        <v>1946551</v>
      </c>
      <c r="E62" s="144">
        <f>SUM(E66+E69+E73+E76+E77+E78+E79)</f>
        <v>2258610.63</v>
      </c>
      <c r="F62" s="144">
        <f>SUM(F66+F69+F73+F76+F77+F78+F79)</f>
        <v>2728870.91</v>
      </c>
      <c r="G62" s="144">
        <f>SUM(G66+G69+G73+G76+G77+G78+G79)</f>
        <v>153787</v>
      </c>
      <c r="H62" s="144">
        <f>SUM(H66+H69+H73+H76+H77+H78+H79)</f>
        <v>0</v>
      </c>
      <c r="I62" s="144">
        <f>SUM(I66+I69+I73+I76+I77+I78+I79)</f>
        <v>0</v>
      </c>
    </row>
    <row r="63" spans="1:9" s="32" customFormat="1" ht="15">
      <c r="A63" s="133">
        <v>322001</v>
      </c>
      <c r="B63" s="134" t="s">
        <v>427</v>
      </c>
      <c r="C63" s="132">
        <v>198280</v>
      </c>
      <c r="D63" s="132">
        <v>0</v>
      </c>
      <c r="E63" s="135">
        <v>0</v>
      </c>
      <c r="F63" s="136">
        <v>0</v>
      </c>
      <c r="G63" s="136">
        <v>0</v>
      </c>
      <c r="H63" s="136">
        <v>0</v>
      </c>
      <c r="I63" s="136">
        <v>0</v>
      </c>
    </row>
    <row r="64" spans="1:9" ht="15">
      <c r="A64" s="11">
        <v>322001</v>
      </c>
      <c r="B64" s="15" t="s">
        <v>344</v>
      </c>
      <c r="C64" s="103">
        <v>0</v>
      </c>
      <c r="D64" s="103">
        <v>0</v>
      </c>
      <c r="E64" s="29">
        <v>0</v>
      </c>
      <c r="F64" s="7">
        <v>203072</v>
      </c>
      <c r="G64" s="7">
        <v>0</v>
      </c>
      <c r="H64" s="7">
        <v>0</v>
      </c>
      <c r="I64" s="7">
        <v>0</v>
      </c>
    </row>
    <row r="65" spans="1:9" ht="15">
      <c r="A65" s="7" t="s">
        <v>65</v>
      </c>
      <c r="B65" s="15" t="s">
        <v>66</v>
      </c>
      <c r="C65" s="103">
        <v>0</v>
      </c>
      <c r="D65" s="103">
        <v>0</v>
      </c>
      <c r="E65" s="29">
        <v>126600</v>
      </c>
      <c r="F65" s="7">
        <v>0</v>
      </c>
      <c r="G65" s="7">
        <v>125565</v>
      </c>
      <c r="H65" s="7">
        <v>0</v>
      </c>
      <c r="I65" s="7">
        <v>0</v>
      </c>
    </row>
    <row r="66" spans="1:9" ht="15">
      <c r="A66" s="7"/>
      <c r="B66" s="15"/>
      <c r="C66" s="108">
        <v>198280</v>
      </c>
      <c r="D66" s="108">
        <v>0</v>
      </c>
      <c r="E66" s="31">
        <f>SUM(E64:E65)</f>
        <v>126600</v>
      </c>
      <c r="F66" s="6">
        <f>SUM(F64:F65)</f>
        <v>203072</v>
      </c>
      <c r="G66" s="6">
        <f>SUM(G64:G65)</f>
        <v>125565</v>
      </c>
      <c r="H66" s="6">
        <f>SUM(H64:H65)</f>
        <v>0</v>
      </c>
      <c r="I66" s="6">
        <f>SUM(I64:I65)</f>
        <v>0</v>
      </c>
    </row>
    <row r="67" spans="1:9" ht="15">
      <c r="A67" s="2">
        <v>322001</v>
      </c>
      <c r="B67" s="4" t="s">
        <v>67</v>
      </c>
      <c r="C67" s="104">
        <v>0</v>
      </c>
      <c r="D67" s="104">
        <v>91357</v>
      </c>
      <c r="E67" s="17">
        <v>14026.7</v>
      </c>
      <c r="F67" s="1">
        <v>286041</v>
      </c>
      <c r="G67" s="1">
        <v>19156</v>
      </c>
      <c r="H67" s="33">
        <v>0</v>
      </c>
      <c r="I67" s="33">
        <v>0</v>
      </c>
    </row>
    <row r="68" spans="1:9" ht="15">
      <c r="A68" s="2">
        <v>322001</v>
      </c>
      <c r="B68" s="4" t="s">
        <v>68</v>
      </c>
      <c r="C68" s="104">
        <v>0</v>
      </c>
      <c r="D68" s="104">
        <v>10748</v>
      </c>
      <c r="E68" s="17">
        <v>1650.2</v>
      </c>
      <c r="F68" s="1">
        <v>33652</v>
      </c>
      <c r="G68" s="1">
        <v>2254</v>
      </c>
      <c r="H68" s="33">
        <v>0</v>
      </c>
      <c r="I68" s="33">
        <v>0</v>
      </c>
    </row>
    <row r="69" spans="1:9" ht="15">
      <c r="A69" s="1"/>
      <c r="B69" s="4"/>
      <c r="C69" s="104">
        <v>0</v>
      </c>
      <c r="D69" s="104">
        <v>102105</v>
      </c>
      <c r="E69" s="30">
        <f>SUM(E67:E68)</f>
        <v>15676.900000000001</v>
      </c>
      <c r="F69" s="3">
        <f>SUM(F67:F68)</f>
        <v>319693</v>
      </c>
      <c r="G69" s="3">
        <f>SUM(G67:G68)</f>
        <v>21410</v>
      </c>
      <c r="H69" s="36">
        <f>SUM(H67:H68)</f>
        <v>0</v>
      </c>
      <c r="I69" s="36">
        <f>SUM(I67:I68)</f>
        <v>0</v>
      </c>
    </row>
    <row r="70" spans="1:9" ht="15">
      <c r="A70" s="2">
        <v>322001</v>
      </c>
      <c r="B70" s="4" t="s">
        <v>69</v>
      </c>
      <c r="C70" s="104">
        <v>0</v>
      </c>
      <c r="D70" s="104">
        <v>1601926</v>
      </c>
      <c r="E70" s="17">
        <v>1858007.59</v>
      </c>
      <c r="F70" s="1">
        <v>1918843.59</v>
      </c>
      <c r="G70" s="1">
        <v>0</v>
      </c>
      <c r="H70" s="33">
        <v>0</v>
      </c>
      <c r="I70" s="33">
        <v>0</v>
      </c>
    </row>
    <row r="71" spans="1:9" ht="15">
      <c r="A71" s="2">
        <v>322001</v>
      </c>
      <c r="B71" s="4" t="s">
        <v>70</v>
      </c>
      <c r="C71" s="104">
        <v>0</v>
      </c>
      <c r="D71" s="104">
        <v>188462</v>
      </c>
      <c r="E71" s="17">
        <v>218589.14</v>
      </c>
      <c r="F71" s="1">
        <v>225746.32</v>
      </c>
      <c r="G71" s="1">
        <v>0</v>
      </c>
      <c r="H71" s="33">
        <v>0</v>
      </c>
      <c r="I71" s="33">
        <v>0</v>
      </c>
    </row>
    <row r="72" spans="1:9" ht="15">
      <c r="A72" s="2">
        <v>322001</v>
      </c>
      <c r="B72" s="4" t="s">
        <v>71</v>
      </c>
      <c r="C72" s="105">
        <v>0</v>
      </c>
      <c r="D72" s="105">
        <v>0</v>
      </c>
      <c r="E72" s="1">
        <v>0</v>
      </c>
      <c r="F72" s="1">
        <v>0</v>
      </c>
      <c r="G72" s="1">
        <v>0</v>
      </c>
      <c r="H72" s="33">
        <v>0</v>
      </c>
      <c r="I72" s="33">
        <v>0</v>
      </c>
    </row>
    <row r="73" spans="1:9" ht="15">
      <c r="A73" s="1"/>
      <c r="B73" s="4"/>
      <c r="C73" s="105">
        <v>0</v>
      </c>
      <c r="D73" s="109">
        <v>1790388</v>
      </c>
      <c r="E73" s="3">
        <f>SUM(E70:E72)</f>
        <v>2076596.73</v>
      </c>
      <c r="F73" s="3">
        <f>SUM(F70:F72)</f>
        <v>2144589.91</v>
      </c>
      <c r="G73" s="3">
        <f>SUM(G70:G72)</f>
        <v>0</v>
      </c>
      <c r="H73" s="36">
        <f>SUM(H70:H72)</f>
        <v>0</v>
      </c>
      <c r="I73" s="36">
        <f>SUM(I70:I72)</f>
        <v>0</v>
      </c>
    </row>
    <row r="74" spans="1:9" s="32" customFormat="1" ht="15">
      <c r="A74" s="33" t="s">
        <v>65</v>
      </c>
      <c r="B74" s="37" t="s">
        <v>345</v>
      </c>
      <c r="C74" s="105">
        <v>0</v>
      </c>
      <c r="D74" s="105">
        <v>0</v>
      </c>
      <c r="E74" s="18">
        <v>0</v>
      </c>
      <c r="F74" s="18">
        <v>926</v>
      </c>
      <c r="G74" s="18">
        <v>0</v>
      </c>
      <c r="H74" s="18">
        <v>0</v>
      </c>
      <c r="I74" s="18">
        <v>0</v>
      </c>
    </row>
    <row r="75" spans="1:9" s="32" customFormat="1" ht="15">
      <c r="A75" s="33" t="s">
        <v>65</v>
      </c>
      <c r="B75" s="37" t="s">
        <v>346</v>
      </c>
      <c r="C75" s="105">
        <v>0</v>
      </c>
      <c r="D75" s="105">
        <v>0</v>
      </c>
      <c r="E75" s="18">
        <v>0</v>
      </c>
      <c r="F75" s="18">
        <v>109</v>
      </c>
      <c r="G75" s="18">
        <v>0</v>
      </c>
      <c r="H75" s="18">
        <v>0</v>
      </c>
      <c r="I75" s="18">
        <v>0</v>
      </c>
    </row>
    <row r="76" spans="1:9" s="32" customFormat="1" ht="15">
      <c r="A76" s="33"/>
      <c r="B76" s="37"/>
      <c r="C76" s="105">
        <v>0</v>
      </c>
      <c r="D76" s="105">
        <v>0</v>
      </c>
      <c r="E76" s="36">
        <f>SUM(E74:E75)</f>
        <v>0</v>
      </c>
      <c r="F76" s="36">
        <f>SUM(F74:F75)</f>
        <v>1035</v>
      </c>
      <c r="G76" s="36">
        <f>SUM(G74:G75)</f>
        <v>0</v>
      </c>
      <c r="H76" s="36">
        <f>SUM(H74:H75)</f>
        <v>0</v>
      </c>
      <c r="I76" s="36">
        <f>SUM(I74:I75)</f>
        <v>0</v>
      </c>
    </row>
    <row r="77" spans="1:9" ht="15">
      <c r="A77" s="33" t="s">
        <v>347</v>
      </c>
      <c r="B77" s="4" t="s">
        <v>72</v>
      </c>
      <c r="C77" s="105">
        <v>0</v>
      </c>
      <c r="D77" s="105">
        <v>0</v>
      </c>
      <c r="E77" s="18">
        <v>20508</v>
      </c>
      <c r="F77" s="18">
        <v>20508</v>
      </c>
      <c r="G77" s="18">
        <v>0</v>
      </c>
      <c r="H77" s="18">
        <v>0</v>
      </c>
      <c r="I77" s="18">
        <v>0</v>
      </c>
    </row>
    <row r="78" spans="1:9" ht="15">
      <c r="A78" s="2">
        <v>233001</v>
      </c>
      <c r="B78" s="4" t="s">
        <v>73</v>
      </c>
      <c r="C78" s="105">
        <v>85069</v>
      </c>
      <c r="D78" s="105">
        <v>28997</v>
      </c>
      <c r="E78" s="1">
        <v>0</v>
      </c>
      <c r="F78" s="1">
        <v>539</v>
      </c>
      <c r="G78" s="1">
        <v>0</v>
      </c>
      <c r="H78" s="33">
        <v>0</v>
      </c>
      <c r="I78" s="33">
        <v>0</v>
      </c>
    </row>
    <row r="79" spans="1:9" ht="15">
      <c r="A79" s="2">
        <v>239001</v>
      </c>
      <c r="B79" s="4" t="s">
        <v>74</v>
      </c>
      <c r="C79" s="105">
        <v>1255132</v>
      </c>
      <c r="D79" s="105">
        <v>25061</v>
      </c>
      <c r="E79" s="1">
        <v>19229</v>
      </c>
      <c r="F79" s="1">
        <v>39434</v>
      </c>
      <c r="G79" s="1">
        <v>6812</v>
      </c>
      <c r="H79" s="33">
        <v>0</v>
      </c>
      <c r="I79" s="33">
        <v>0</v>
      </c>
    </row>
    <row r="80" spans="1:9" ht="15">
      <c r="A80" s="24" t="s">
        <v>75</v>
      </c>
      <c r="B80" s="25"/>
      <c r="C80" s="107">
        <v>345323</v>
      </c>
      <c r="D80" s="107">
        <v>447180</v>
      </c>
      <c r="E80" s="69">
        <f>SUM(E81:E83)</f>
        <v>682920</v>
      </c>
      <c r="F80" s="69">
        <f>SUM(F81:F83)</f>
        <v>472235</v>
      </c>
      <c r="G80" s="69">
        <f>SUM(G81:G83)</f>
        <v>216807.16</v>
      </c>
      <c r="H80" s="69">
        <f>SUM(H81:H83)</f>
        <v>17439.4</v>
      </c>
      <c r="I80" s="69">
        <f>SUM(I81:I83)</f>
        <v>17439.4</v>
      </c>
    </row>
    <row r="81" spans="1:9" s="32" customFormat="1" ht="15">
      <c r="A81" s="9">
        <v>513001</v>
      </c>
      <c r="B81" s="15" t="s">
        <v>342</v>
      </c>
      <c r="C81" s="100">
        <v>0</v>
      </c>
      <c r="D81" s="100">
        <v>0</v>
      </c>
      <c r="E81" s="12">
        <v>400000</v>
      </c>
      <c r="F81" s="12">
        <v>179835</v>
      </c>
      <c r="G81" s="12">
        <v>0</v>
      </c>
      <c r="H81" s="12">
        <v>0</v>
      </c>
      <c r="I81" s="12">
        <v>0</v>
      </c>
    </row>
    <row r="82" spans="1:9" s="32" customFormat="1" ht="15">
      <c r="A82" s="9">
        <v>513002</v>
      </c>
      <c r="B82" s="15" t="s">
        <v>343</v>
      </c>
      <c r="C82" s="100">
        <v>15323</v>
      </c>
      <c r="D82" s="100">
        <v>0</v>
      </c>
      <c r="E82" s="12">
        <v>216000</v>
      </c>
      <c r="F82" s="12">
        <v>216000</v>
      </c>
      <c r="G82" s="12">
        <v>0</v>
      </c>
      <c r="H82" s="12">
        <v>0</v>
      </c>
      <c r="I82" s="12">
        <v>0</v>
      </c>
    </row>
    <row r="83" spans="1:9" ht="15">
      <c r="A83" s="5">
        <v>453</v>
      </c>
      <c r="B83" s="4" t="s">
        <v>76</v>
      </c>
      <c r="C83" s="105">
        <v>330000</v>
      </c>
      <c r="D83" s="105">
        <v>447180</v>
      </c>
      <c r="E83" s="1">
        <v>66920</v>
      </c>
      <c r="F83" s="1">
        <v>76400</v>
      </c>
      <c r="G83" s="33">
        <v>216807.16</v>
      </c>
      <c r="H83" s="33">
        <v>17439.4</v>
      </c>
      <c r="I83" s="33">
        <v>17439.4</v>
      </c>
    </row>
    <row r="84" spans="1:9" ht="15">
      <c r="A84" s="69" t="s">
        <v>77</v>
      </c>
      <c r="B84" s="91"/>
      <c r="C84" s="107">
        <v>3019136</v>
      </c>
      <c r="D84" s="107">
        <v>3420810</v>
      </c>
      <c r="E84" s="69">
        <f>SUM(E3+E62+E80)</f>
        <v>4084244.53</v>
      </c>
      <c r="F84" s="69">
        <f>SUM(F3+F62+F80)</f>
        <v>4321862.91</v>
      </c>
      <c r="G84" s="78">
        <f>SUM(G3+G62+G80)</f>
        <v>1499121.16</v>
      </c>
      <c r="H84" s="69">
        <f>SUM(H3+H62+H80)</f>
        <v>1142709.4</v>
      </c>
      <c r="I84" s="69">
        <f>SUM(I3+I62+I80)</f>
        <v>1142709.4</v>
      </c>
    </row>
    <row r="86" spans="2:9" ht="15">
      <c r="B86" s="32" t="s">
        <v>412</v>
      </c>
      <c r="G86">
        <v>5460</v>
      </c>
      <c r="H86" s="32">
        <v>5460</v>
      </c>
      <c r="I86" s="32">
        <v>5460</v>
      </c>
    </row>
    <row r="87" spans="2:9" ht="15">
      <c r="B87" s="32" t="s">
        <v>413</v>
      </c>
      <c r="G87">
        <v>10000</v>
      </c>
      <c r="H87" s="32">
        <v>10000</v>
      </c>
      <c r="I87" s="32">
        <v>10000</v>
      </c>
    </row>
    <row r="88" spans="2:9" ht="15">
      <c r="B88" s="87" t="s">
        <v>414</v>
      </c>
      <c r="C88" s="87"/>
      <c r="D88" s="87"/>
      <c r="G88">
        <v>2500</v>
      </c>
      <c r="H88" s="32">
        <v>2500</v>
      </c>
      <c r="I88" s="32">
        <v>2500</v>
      </c>
    </row>
    <row r="89" ht="15.75" thickBot="1"/>
    <row r="90" spans="1:9" ht="19.5" thickBot="1">
      <c r="A90" s="92"/>
      <c r="B90" s="93" t="s">
        <v>415</v>
      </c>
      <c r="C90" s="93"/>
      <c r="D90" s="93"/>
      <c r="E90" s="94"/>
      <c r="F90" s="94"/>
      <c r="G90" s="95">
        <f>SUM(G84:G89)</f>
        <v>1517081.16</v>
      </c>
      <c r="H90" s="96">
        <f>SUM(H84:H89)</f>
        <v>1160669.4</v>
      </c>
      <c r="I90" s="97">
        <f>SUM(I84:I89)</f>
        <v>1160669.4</v>
      </c>
    </row>
    <row r="99" spans="1:9" ht="15">
      <c r="A99" s="69" t="s">
        <v>90</v>
      </c>
      <c r="B99" s="70"/>
      <c r="C99" s="69">
        <v>908824</v>
      </c>
      <c r="D99" s="69">
        <v>874438</v>
      </c>
      <c r="E99" s="69">
        <f>SUM(E153+E159+E162+E183+E240+E249+E255+E259+E260+E290-E289-E288+E294+E295+E304+E318+E325+E368+E375+E384+E389+E405+E421+E433+E434)</f>
        <v>968402.11</v>
      </c>
      <c r="F99" s="69">
        <f>SUM(F153+F159+F162+F183+F240+F249+F255+F259+F260+F290-F289-F288+F294+F295+F304+F309+F318+F325+F368+F375+F384+F389+F405+F421+F433+F434)</f>
        <v>956648.53</v>
      </c>
      <c r="G99" s="89">
        <f>SUM(G153+G159+G162+G183+G240+G249+G251+G252+G253+G259+G260+G290-G289-G288+G294+G295+G304+G309+G318+G325+G368+G375+G384+G389+G405+G421+G433+G434)</f>
        <v>1032319.4</v>
      </c>
      <c r="H99" s="90">
        <f>SUM(H153+H159+H162+H183+H240+H249+H255+H259+H260+H290-H289-H288+H294+H295+H304+H318+H325+H368+H375+H384+H389+H405+H421+H433+H434)</f>
        <v>1046069.4</v>
      </c>
      <c r="I99" s="90">
        <f>SUM(I153+I159+I162+I183+I240+I249+I255+I259+I260+I290-I289-I288+I294+I295+I304+I318+I325+I368+I375+I384+I389+I405+I421+I433+I434)</f>
        <v>1046069.4</v>
      </c>
    </row>
    <row r="100" spans="1:9" ht="15">
      <c r="A100" s="73" t="s">
        <v>91</v>
      </c>
      <c r="B100" s="70"/>
      <c r="C100" s="69">
        <v>908824</v>
      </c>
      <c r="D100" s="69">
        <v>863438</v>
      </c>
      <c r="E100" s="69">
        <f>SUM(E99-E405)</f>
        <v>954402.11</v>
      </c>
      <c r="F100" s="69">
        <f>SUM(F99-F309-F403)</f>
        <v>942462.53</v>
      </c>
      <c r="G100" s="89">
        <f>SUM(G99)</f>
        <v>1032319.4</v>
      </c>
      <c r="H100" s="90">
        <f>SUM(H99)</f>
        <v>1046069.4</v>
      </c>
      <c r="I100" s="90">
        <f>SUM(I99)</f>
        <v>1046069.4</v>
      </c>
    </row>
    <row r="101" spans="1:9" ht="15">
      <c r="A101" s="34" t="s">
        <v>88</v>
      </c>
      <c r="B101" s="33"/>
      <c r="C101" s="110">
        <v>2010</v>
      </c>
      <c r="D101" s="110">
        <v>2011</v>
      </c>
      <c r="E101" s="66" t="s">
        <v>333</v>
      </c>
      <c r="F101" s="66" t="s">
        <v>348</v>
      </c>
      <c r="G101" s="66">
        <v>2013</v>
      </c>
      <c r="H101" s="66">
        <v>2014</v>
      </c>
      <c r="I101" s="66">
        <v>2015</v>
      </c>
    </row>
    <row r="102" spans="1:9" ht="15">
      <c r="A102" s="53" t="s">
        <v>92</v>
      </c>
      <c r="B102" s="33"/>
      <c r="C102" s="33"/>
      <c r="D102" s="33"/>
      <c r="E102" s="33"/>
      <c r="F102" s="33"/>
      <c r="G102" s="33"/>
      <c r="H102" s="33"/>
      <c r="I102" s="33"/>
    </row>
    <row r="103" spans="1:9" ht="15">
      <c r="A103" s="58" t="s">
        <v>93</v>
      </c>
      <c r="B103" s="33"/>
      <c r="C103" s="18"/>
      <c r="D103" s="18"/>
      <c r="E103" s="33"/>
      <c r="F103" s="33"/>
      <c r="G103" s="33"/>
      <c r="H103" s="33"/>
      <c r="I103" s="33"/>
    </row>
    <row r="104" spans="1:9" ht="15">
      <c r="A104" s="39">
        <v>611</v>
      </c>
      <c r="B104" s="37" t="s">
        <v>94</v>
      </c>
      <c r="C104" s="18">
        <v>73230</v>
      </c>
      <c r="D104" s="18">
        <v>63919</v>
      </c>
      <c r="E104" s="33">
        <v>76267</v>
      </c>
      <c r="F104" s="33">
        <v>70000</v>
      </c>
      <c r="G104" s="33">
        <v>73000</v>
      </c>
      <c r="H104" s="33">
        <v>76000</v>
      </c>
      <c r="I104" s="33">
        <v>76000</v>
      </c>
    </row>
    <row r="105" spans="1:9" ht="15">
      <c r="A105" s="35">
        <v>612001</v>
      </c>
      <c r="B105" s="37" t="s">
        <v>95</v>
      </c>
      <c r="C105" s="18">
        <v>15799</v>
      </c>
      <c r="D105" s="18">
        <v>15586</v>
      </c>
      <c r="E105" s="33">
        <v>23478</v>
      </c>
      <c r="F105" s="33">
        <v>21700</v>
      </c>
      <c r="G105" s="33">
        <v>24000</v>
      </c>
      <c r="H105" s="33">
        <v>25000</v>
      </c>
      <c r="I105" s="33">
        <v>25000</v>
      </c>
    </row>
    <row r="106" spans="1:9" ht="15">
      <c r="A106" s="35">
        <v>613</v>
      </c>
      <c r="B106" s="37" t="s">
        <v>96</v>
      </c>
      <c r="C106" s="18">
        <v>1056</v>
      </c>
      <c r="D106" s="18">
        <v>743</v>
      </c>
      <c r="E106" s="33">
        <v>1250</v>
      </c>
      <c r="F106" s="33">
        <v>0</v>
      </c>
      <c r="G106" s="33">
        <v>0</v>
      </c>
      <c r="H106" s="33">
        <v>1000</v>
      </c>
      <c r="I106" s="33">
        <v>1000</v>
      </c>
    </row>
    <row r="107" spans="1:9" ht="15">
      <c r="A107" s="39">
        <v>614</v>
      </c>
      <c r="B107" s="37" t="s">
        <v>97</v>
      </c>
      <c r="C107" s="18">
        <v>13185</v>
      </c>
      <c r="D107" s="18">
        <v>7996</v>
      </c>
      <c r="E107" s="33">
        <v>10000</v>
      </c>
      <c r="F107" s="33">
        <v>10000</v>
      </c>
      <c r="G107" s="33">
        <v>10000</v>
      </c>
      <c r="H107" s="33">
        <v>12000</v>
      </c>
      <c r="I107" s="33">
        <v>12000</v>
      </c>
    </row>
    <row r="108" spans="1:9" ht="15">
      <c r="A108" s="39">
        <v>621</v>
      </c>
      <c r="B108" s="37" t="s">
        <v>98</v>
      </c>
      <c r="C108" s="18">
        <v>9257</v>
      </c>
      <c r="D108" s="18">
        <v>6852</v>
      </c>
      <c r="E108" s="33">
        <v>7740</v>
      </c>
      <c r="F108" s="33">
        <v>7000</v>
      </c>
      <c r="G108" s="33">
        <v>11000</v>
      </c>
      <c r="H108" s="33">
        <v>13300</v>
      </c>
      <c r="I108" s="33">
        <v>13300</v>
      </c>
    </row>
    <row r="109" spans="1:9" ht="15">
      <c r="A109" s="39">
        <v>623</v>
      </c>
      <c r="B109" s="40" t="s">
        <v>99</v>
      </c>
      <c r="C109" s="18">
        <v>41</v>
      </c>
      <c r="D109" s="18">
        <v>2383</v>
      </c>
      <c r="E109" s="33">
        <v>2950</v>
      </c>
      <c r="F109" s="33">
        <v>2500</v>
      </c>
      <c r="G109" s="33">
        <v>3000</v>
      </c>
      <c r="H109" s="33">
        <v>3000</v>
      </c>
      <c r="I109" s="33">
        <v>3000</v>
      </c>
    </row>
    <row r="110" spans="1:9" ht="15">
      <c r="A110" s="35">
        <v>621001</v>
      </c>
      <c r="B110" s="42" t="s">
        <v>100</v>
      </c>
      <c r="C110" s="117">
        <v>1065</v>
      </c>
      <c r="D110" s="111">
        <v>1028</v>
      </c>
      <c r="E110" s="33">
        <v>1522</v>
      </c>
      <c r="F110" s="33">
        <v>1300</v>
      </c>
      <c r="G110" s="33">
        <v>1600</v>
      </c>
      <c r="H110" s="33">
        <v>2000</v>
      </c>
      <c r="I110" s="33">
        <v>2000</v>
      </c>
    </row>
    <row r="111" spans="1:9" ht="15">
      <c r="A111" s="35">
        <v>625002</v>
      </c>
      <c r="B111" s="42" t="s">
        <v>101</v>
      </c>
      <c r="C111" s="117">
        <v>13626</v>
      </c>
      <c r="D111" s="111">
        <v>12936</v>
      </c>
      <c r="E111" s="33">
        <v>15130</v>
      </c>
      <c r="F111" s="33">
        <v>13300</v>
      </c>
      <c r="G111" s="33">
        <v>15500</v>
      </c>
      <c r="H111" s="33">
        <v>18500</v>
      </c>
      <c r="I111" s="33">
        <v>18500</v>
      </c>
    </row>
    <row r="112" spans="1:9" ht="15">
      <c r="A112" s="35">
        <v>625003</v>
      </c>
      <c r="B112" s="42" t="s">
        <v>102</v>
      </c>
      <c r="C112" s="117">
        <v>831</v>
      </c>
      <c r="D112" s="111">
        <v>746</v>
      </c>
      <c r="E112" s="33">
        <v>868</v>
      </c>
      <c r="F112" s="33">
        <v>800</v>
      </c>
      <c r="G112" s="33">
        <v>900</v>
      </c>
      <c r="H112" s="33">
        <v>1400</v>
      </c>
      <c r="I112" s="33">
        <v>1400</v>
      </c>
    </row>
    <row r="113" spans="1:9" ht="15">
      <c r="A113" s="35">
        <v>625004</v>
      </c>
      <c r="B113" s="42" t="s">
        <v>103</v>
      </c>
      <c r="C113" s="117">
        <v>2785</v>
      </c>
      <c r="D113" s="111">
        <v>2758</v>
      </c>
      <c r="E113" s="33">
        <v>3263</v>
      </c>
      <c r="F113" s="33">
        <v>2900</v>
      </c>
      <c r="G113" s="33">
        <v>3300</v>
      </c>
      <c r="H113" s="33">
        <v>4600</v>
      </c>
      <c r="I113" s="33">
        <v>4600</v>
      </c>
    </row>
    <row r="114" spans="1:9" ht="15">
      <c r="A114" s="35">
        <v>625005</v>
      </c>
      <c r="B114" s="42" t="s">
        <v>104</v>
      </c>
      <c r="C114" s="117">
        <v>924</v>
      </c>
      <c r="D114" s="111">
        <v>878</v>
      </c>
      <c r="E114" s="33">
        <v>1101</v>
      </c>
      <c r="F114" s="33">
        <v>1000</v>
      </c>
      <c r="G114" s="33">
        <v>1200</v>
      </c>
      <c r="H114" s="33">
        <v>1650</v>
      </c>
      <c r="I114" s="33">
        <v>1650</v>
      </c>
    </row>
    <row r="115" spans="1:9" ht="15">
      <c r="A115" s="35">
        <v>625007</v>
      </c>
      <c r="B115" s="42" t="s">
        <v>105</v>
      </c>
      <c r="C115" s="117">
        <v>4620</v>
      </c>
      <c r="D115" s="111">
        <v>4387</v>
      </c>
      <c r="E115" s="33">
        <v>5143</v>
      </c>
      <c r="F115" s="33">
        <v>4500</v>
      </c>
      <c r="G115" s="33">
        <v>5200</v>
      </c>
      <c r="H115" s="33">
        <v>7000</v>
      </c>
      <c r="I115" s="33">
        <v>7000</v>
      </c>
    </row>
    <row r="116" spans="1:9" ht="15">
      <c r="A116" s="35">
        <v>631001</v>
      </c>
      <c r="B116" s="42" t="s">
        <v>106</v>
      </c>
      <c r="C116" s="117">
        <v>1405</v>
      </c>
      <c r="D116" s="111">
        <v>1657</v>
      </c>
      <c r="E116" s="33">
        <v>2000</v>
      </c>
      <c r="F116" s="33">
        <v>2000</v>
      </c>
      <c r="G116" s="33">
        <v>1900</v>
      </c>
      <c r="H116" s="33">
        <v>1900</v>
      </c>
      <c r="I116" s="33">
        <v>1900</v>
      </c>
    </row>
    <row r="117" spans="1:9" ht="15">
      <c r="A117" s="39" t="s">
        <v>107</v>
      </c>
      <c r="B117" s="42" t="s">
        <v>108</v>
      </c>
      <c r="C117" s="117">
        <v>3890</v>
      </c>
      <c r="D117" s="111">
        <v>4884</v>
      </c>
      <c r="E117" s="33">
        <v>6000</v>
      </c>
      <c r="F117" s="33">
        <v>6600</v>
      </c>
      <c r="G117" s="33">
        <v>6600</v>
      </c>
      <c r="H117" s="33">
        <v>6600</v>
      </c>
      <c r="I117" s="33">
        <v>6600</v>
      </c>
    </row>
    <row r="118" spans="1:9" ht="15">
      <c r="A118" s="39" t="s">
        <v>109</v>
      </c>
      <c r="B118" s="42" t="s">
        <v>110</v>
      </c>
      <c r="C118" s="117">
        <v>11925</v>
      </c>
      <c r="D118" s="111">
        <v>24801</v>
      </c>
      <c r="E118" s="33">
        <v>24000</v>
      </c>
      <c r="F118" s="33">
        <v>14300</v>
      </c>
      <c r="G118" s="33">
        <v>20000</v>
      </c>
      <c r="H118" s="33">
        <v>20000</v>
      </c>
      <c r="I118" s="33">
        <v>20000</v>
      </c>
    </row>
    <row r="119" spans="1:9" ht="15">
      <c r="A119" s="39" t="s">
        <v>109</v>
      </c>
      <c r="B119" s="42" t="s">
        <v>111</v>
      </c>
      <c r="C119" s="117">
        <v>8225</v>
      </c>
      <c r="D119" s="111">
        <v>1190</v>
      </c>
      <c r="E119" s="33">
        <v>1776</v>
      </c>
      <c r="F119" s="33">
        <v>676</v>
      </c>
      <c r="G119" s="33">
        <v>1000</v>
      </c>
      <c r="H119" s="33">
        <v>1000</v>
      </c>
      <c r="I119" s="33">
        <v>1000</v>
      </c>
    </row>
    <row r="120" spans="1:9" ht="15">
      <c r="A120" s="35">
        <v>632002</v>
      </c>
      <c r="B120" s="42" t="s">
        <v>349</v>
      </c>
      <c r="C120" s="117">
        <v>19534</v>
      </c>
      <c r="D120" s="111">
        <v>46003</v>
      </c>
      <c r="E120" s="33">
        <v>66000</v>
      </c>
      <c r="F120" s="33">
        <v>63000</v>
      </c>
      <c r="G120" s="33">
        <v>0</v>
      </c>
      <c r="H120" s="33">
        <v>0</v>
      </c>
      <c r="I120" s="33">
        <v>0</v>
      </c>
    </row>
    <row r="121" spans="1:9" ht="15">
      <c r="A121" s="35" t="s">
        <v>350</v>
      </c>
      <c r="B121" s="42" t="s">
        <v>351</v>
      </c>
      <c r="C121" s="117">
        <v>0</v>
      </c>
      <c r="D121" s="111">
        <v>0</v>
      </c>
      <c r="E121" s="33">
        <v>0</v>
      </c>
      <c r="F121" s="33">
        <v>3000</v>
      </c>
      <c r="G121" s="33">
        <v>0</v>
      </c>
      <c r="H121" s="33">
        <v>0</v>
      </c>
      <c r="I121" s="33">
        <v>0</v>
      </c>
    </row>
    <row r="122" spans="1:9" ht="15">
      <c r="A122" s="35">
        <v>632003</v>
      </c>
      <c r="B122" s="42" t="s">
        <v>112</v>
      </c>
      <c r="C122" s="117">
        <v>2729</v>
      </c>
      <c r="D122" s="111">
        <v>3366</v>
      </c>
      <c r="E122" s="33">
        <v>3500</v>
      </c>
      <c r="F122" s="33">
        <v>3000</v>
      </c>
      <c r="G122" s="33">
        <v>3000</v>
      </c>
      <c r="H122" s="33">
        <v>3000</v>
      </c>
      <c r="I122" s="33">
        <v>3000</v>
      </c>
    </row>
    <row r="123" spans="1:9" ht="15">
      <c r="A123" s="39" t="s">
        <v>113</v>
      </c>
      <c r="B123" s="42" t="s">
        <v>114</v>
      </c>
      <c r="C123" s="117">
        <v>1271</v>
      </c>
      <c r="D123" s="111">
        <v>650</v>
      </c>
      <c r="E123" s="33">
        <v>1000</v>
      </c>
      <c r="F123" s="33">
        <v>1000</v>
      </c>
      <c r="G123" s="33">
        <v>900</v>
      </c>
      <c r="H123" s="33">
        <v>900</v>
      </c>
      <c r="I123" s="33">
        <v>900</v>
      </c>
    </row>
    <row r="124" spans="1:9" s="32" customFormat="1" ht="15">
      <c r="A124" s="35">
        <v>633001</v>
      </c>
      <c r="B124" s="42" t="s">
        <v>352</v>
      </c>
      <c r="C124" s="117">
        <v>449</v>
      </c>
      <c r="D124" s="111">
        <v>0</v>
      </c>
      <c r="E124" s="33">
        <v>2000</v>
      </c>
      <c r="F124" s="33">
        <v>0</v>
      </c>
      <c r="G124" s="33">
        <v>1800</v>
      </c>
      <c r="H124" s="33">
        <v>1800</v>
      </c>
      <c r="I124" s="33">
        <v>1800</v>
      </c>
    </row>
    <row r="125" spans="1:9" ht="15">
      <c r="A125" s="35">
        <v>633002</v>
      </c>
      <c r="B125" s="42" t="s">
        <v>115</v>
      </c>
      <c r="C125" s="117">
        <v>204</v>
      </c>
      <c r="D125" s="111">
        <v>590</v>
      </c>
      <c r="E125" s="33">
        <v>1000</v>
      </c>
      <c r="F125" s="33">
        <v>300</v>
      </c>
      <c r="G125" s="33">
        <v>900</v>
      </c>
      <c r="H125" s="33">
        <v>900</v>
      </c>
      <c r="I125" s="33">
        <v>900</v>
      </c>
    </row>
    <row r="126" spans="1:9" ht="15">
      <c r="A126" s="35">
        <v>633004</v>
      </c>
      <c r="B126" s="42" t="s">
        <v>353</v>
      </c>
      <c r="C126" s="117">
        <v>0</v>
      </c>
      <c r="D126" s="111">
        <v>0</v>
      </c>
      <c r="E126" s="33">
        <v>0</v>
      </c>
      <c r="F126" s="33">
        <v>200</v>
      </c>
      <c r="G126" s="33">
        <v>0</v>
      </c>
      <c r="H126" s="33">
        <v>0</v>
      </c>
      <c r="I126" s="33">
        <v>0</v>
      </c>
    </row>
    <row r="127" spans="1:9" ht="15">
      <c r="A127" s="39" t="s">
        <v>116</v>
      </c>
      <c r="B127" s="42" t="s">
        <v>117</v>
      </c>
      <c r="C127" s="117">
        <v>1552</v>
      </c>
      <c r="D127" s="111">
        <v>502</v>
      </c>
      <c r="E127" s="33">
        <v>1000</v>
      </c>
      <c r="F127" s="33">
        <v>1000</v>
      </c>
      <c r="G127" s="33">
        <v>1000</v>
      </c>
      <c r="H127" s="33">
        <v>1000</v>
      </c>
      <c r="I127" s="33">
        <v>1000</v>
      </c>
    </row>
    <row r="128" spans="1:9" ht="15">
      <c r="A128" s="39" t="s">
        <v>118</v>
      </c>
      <c r="B128" s="42" t="s">
        <v>119</v>
      </c>
      <c r="C128" s="117">
        <v>45</v>
      </c>
      <c r="D128" s="111">
        <v>140</v>
      </c>
      <c r="E128" s="33">
        <v>1000</v>
      </c>
      <c r="F128" s="33">
        <v>1000</v>
      </c>
      <c r="G128" s="33">
        <v>1000</v>
      </c>
      <c r="H128" s="33">
        <v>1000</v>
      </c>
      <c r="I128" s="33">
        <v>1000</v>
      </c>
    </row>
    <row r="129" spans="1:9" s="32" customFormat="1" ht="15">
      <c r="A129" s="39" t="s">
        <v>120</v>
      </c>
      <c r="B129" s="42" t="s">
        <v>121</v>
      </c>
      <c r="C129" s="117">
        <v>64</v>
      </c>
      <c r="D129" s="111">
        <v>10</v>
      </c>
      <c r="E129" s="33">
        <v>100</v>
      </c>
      <c r="F129" s="33">
        <v>100</v>
      </c>
      <c r="G129" s="33">
        <v>90</v>
      </c>
      <c r="H129" s="33">
        <v>90</v>
      </c>
      <c r="I129" s="33">
        <v>90</v>
      </c>
    </row>
    <row r="130" spans="1:9" ht="15">
      <c r="A130" s="44" t="s">
        <v>122</v>
      </c>
      <c r="B130" s="42" t="s">
        <v>123</v>
      </c>
      <c r="C130" s="117">
        <v>132</v>
      </c>
      <c r="D130" s="111">
        <v>234</v>
      </c>
      <c r="E130" s="33">
        <v>200</v>
      </c>
      <c r="F130" s="33">
        <v>200</v>
      </c>
      <c r="G130" s="33">
        <v>200</v>
      </c>
      <c r="H130" s="33">
        <v>200</v>
      </c>
      <c r="I130" s="33">
        <v>200</v>
      </c>
    </row>
    <row r="131" spans="1:9" ht="15">
      <c r="A131" s="44" t="s">
        <v>124</v>
      </c>
      <c r="B131" s="42" t="s">
        <v>125</v>
      </c>
      <c r="C131" s="117">
        <v>1524</v>
      </c>
      <c r="D131" s="111">
        <v>417</v>
      </c>
      <c r="E131" s="33">
        <v>2000</v>
      </c>
      <c r="F131" s="33">
        <v>100</v>
      </c>
      <c r="G131" s="33">
        <v>1000</v>
      </c>
      <c r="H131" s="33">
        <v>1000</v>
      </c>
      <c r="I131" s="33">
        <v>1000</v>
      </c>
    </row>
    <row r="132" spans="1:9" ht="15">
      <c r="A132" s="44" t="s">
        <v>126</v>
      </c>
      <c r="B132" s="42" t="s">
        <v>127</v>
      </c>
      <c r="C132" s="117">
        <v>2074</v>
      </c>
      <c r="D132" s="111">
        <v>0</v>
      </c>
      <c r="E132" s="33">
        <v>800</v>
      </c>
      <c r="F132" s="33">
        <v>5500</v>
      </c>
      <c r="G132" s="33">
        <v>1000</v>
      </c>
      <c r="H132" s="33">
        <v>1000</v>
      </c>
      <c r="I132" s="33">
        <v>1000</v>
      </c>
    </row>
    <row r="133" spans="1:9" ht="15">
      <c r="A133" s="35">
        <v>633009</v>
      </c>
      <c r="B133" s="42" t="s">
        <v>128</v>
      </c>
      <c r="C133" s="117">
        <v>2169</v>
      </c>
      <c r="D133" s="111">
        <v>684</v>
      </c>
      <c r="E133" s="33">
        <v>600</v>
      </c>
      <c r="F133" s="33">
        <v>600</v>
      </c>
      <c r="G133" s="33">
        <v>600</v>
      </c>
      <c r="H133" s="33">
        <v>600</v>
      </c>
      <c r="I133" s="33">
        <v>600</v>
      </c>
    </row>
    <row r="134" spans="1:9" ht="15">
      <c r="A134" s="35">
        <v>633013</v>
      </c>
      <c r="B134" s="42" t="s">
        <v>129</v>
      </c>
      <c r="C134" s="117">
        <v>157</v>
      </c>
      <c r="D134" s="111">
        <v>300</v>
      </c>
      <c r="E134" s="33">
        <v>500</v>
      </c>
      <c r="F134" s="33">
        <v>500</v>
      </c>
      <c r="G134" s="33">
        <v>500</v>
      </c>
      <c r="H134" s="33">
        <v>500</v>
      </c>
      <c r="I134" s="33">
        <v>500</v>
      </c>
    </row>
    <row r="135" spans="1:9" ht="15">
      <c r="A135" s="35">
        <v>633016</v>
      </c>
      <c r="B135" s="42" t="s">
        <v>130</v>
      </c>
      <c r="C135" s="117">
        <v>1376</v>
      </c>
      <c r="D135" s="111">
        <v>859</v>
      </c>
      <c r="E135" s="33">
        <v>1500</v>
      </c>
      <c r="F135" s="33">
        <v>1500</v>
      </c>
      <c r="G135" s="33">
        <v>1400</v>
      </c>
      <c r="H135" s="33">
        <v>1400</v>
      </c>
      <c r="I135" s="33">
        <v>1400</v>
      </c>
    </row>
    <row r="136" spans="1:9" ht="15">
      <c r="A136" s="35">
        <v>634004</v>
      </c>
      <c r="B136" s="42" t="s">
        <v>131</v>
      </c>
      <c r="C136" s="117">
        <v>228</v>
      </c>
      <c r="D136" s="111">
        <v>111</v>
      </c>
      <c r="E136" s="33">
        <v>300</v>
      </c>
      <c r="F136" s="33">
        <v>0</v>
      </c>
      <c r="G136" s="33">
        <v>200</v>
      </c>
      <c r="H136" s="33">
        <v>200</v>
      </c>
      <c r="I136" s="33">
        <v>200</v>
      </c>
    </row>
    <row r="137" spans="1:9" ht="16.5" customHeight="1">
      <c r="A137" s="35">
        <v>635002</v>
      </c>
      <c r="B137" s="42" t="s">
        <v>132</v>
      </c>
      <c r="C137" s="117">
        <v>1137</v>
      </c>
      <c r="D137" s="111">
        <v>1252</v>
      </c>
      <c r="E137" s="33">
        <v>1200</v>
      </c>
      <c r="F137" s="33">
        <v>1000</v>
      </c>
      <c r="G137" s="33">
        <v>1000</v>
      </c>
      <c r="H137" s="33">
        <v>1000</v>
      </c>
      <c r="I137" s="33">
        <v>1000</v>
      </c>
    </row>
    <row r="138" spans="1:9" ht="15">
      <c r="A138" s="35">
        <v>635004</v>
      </c>
      <c r="B138" s="42" t="s">
        <v>133</v>
      </c>
      <c r="C138" s="117">
        <v>161</v>
      </c>
      <c r="D138" s="111">
        <v>20</v>
      </c>
      <c r="E138" s="33">
        <v>100</v>
      </c>
      <c r="F138" s="33">
        <v>100</v>
      </c>
      <c r="G138" s="33">
        <v>100</v>
      </c>
      <c r="H138" s="33">
        <v>100</v>
      </c>
      <c r="I138" s="33">
        <v>100</v>
      </c>
    </row>
    <row r="139" spans="1:9" ht="15">
      <c r="A139" s="35">
        <v>635006</v>
      </c>
      <c r="B139" s="42" t="s">
        <v>134</v>
      </c>
      <c r="C139" s="117">
        <v>3684</v>
      </c>
      <c r="D139" s="111">
        <v>1320</v>
      </c>
      <c r="E139" s="33">
        <v>1700</v>
      </c>
      <c r="F139" s="33">
        <v>500</v>
      </c>
      <c r="G139" s="33">
        <v>1000</v>
      </c>
      <c r="H139" s="33">
        <v>1000</v>
      </c>
      <c r="I139" s="33">
        <v>1000</v>
      </c>
    </row>
    <row r="140" spans="1:9" ht="15">
      <c r="A140" s="35">
        <v>636001</v>
      </c>
      <c r="B140" s="42" t="s">
        <v>135</v>
      </c>
      <c r="C140" s="117">
        <v>125</v>
      </c>
      <c r="D140" s="111">
        <v>125</v>
      </c>
      <c r="E140" s="33">
        <v>239</v>
      </c>
      <c r="F140" s="33">
        <v>239</v>
      </c>
      <c r="G140" s="33">
        <v>239</v>
      </c>
      <c r="H140" s="33">
        <v>239</v>
      </c>
      <c r="I140" s="33">
        <v>239</v>
      </c>
    </row>
    <row r="141" spans="1:9" ht="15">
      <c r="A141" s="35">
        <v>637004</v>
      </c>
      <c r="B141" s="42" t="s">
        <v>136</v>
      </c>
      <c r="C141" s="117">
        <v>4991</v>
      </c>
      <c r="D141" s="111">
        <v>4182</v>
      </c>
      <c r="E141" s="33">
        <v>5000</v>
      </c>
      <c r="F141" s="33">
        <v>5000</v>
      </c>
      <c r="G141" s="33">
        <v>5000</v>
      </c>
      <c r="H141" s="33">
        <v>5000</v>
      </c>
      <c r="I141" s="33">
        <v>5000</v>
      </c>
    </row>
    <row r="142" spans="1:9" ht="15">
      <c r="A142" s="35">
        <v>637005</v>
      </c>
      <c r="B142" s="42" t="s">
        <v>137</v>
      </c>
      <c r="C142" s="117">
        <v>2090</v>
      </c>
      <c r="D142" s="111">
        <v>1304</v>
      </c>
      <c r="E142" s="33">
        <v>1700</v>
      </c>
      <c r="F142" s="33">
        <v>1700</v>
      </c>
      <c r="G142" s="33">
        <v>1500</v>
      </c>
      <c r="H142" s="33">
        <v>1500</v>
      </c>
      <c r="I142" s="33">
        <v>1500</v>
      </c>
    </row>
    <row r="143" spans="1:9" ht="15">
      <c r="A143" s="35">
        <v>637014</v>
      </c>
      <c r="B143" s="42" t="s">
        <v>138</v>
      </c>
      <c r="C143" s="117">
        <v>5562</v>
      </c>
      <c r="D143" s="111">
        <v>2904</v>
      </c>
      <c r="E143" s="33">
        <v>4500</v>
      </c>
      <c r="F143" s="33">
        <v>4500</v>
      </c>
      <c r="G143" s="33">
        <v>4500</v>
      </c>
      <c r="H143" s="33">
        <v>4500</v>
      </c>
      <c r="I143" s="33">
        <v>4500</v>
      </c>
    </row>
    <row r="144" spans="1:9" ht="15">
      <c r="A144" s="35">
        <v>637015</v>
      </c>
      <c r="B144" s="42" t="s">
        <v>139</v>
      </c>
      <c r="C144" s="117">
        <v>4123</v>
      </c>
      <c r="D144" s="111">
        <v>2101</v>
      </c>
      <c r="E144" s="33">
        <v>3500</v>
      </c>
      <c r="F144" s="33">
        <v>3500</v>
      </c>
      <c r="G144" s="33">
        <v>3500</v>
      </c>
      <c r="H144" s="33">
        <v>3500</v>
      </c>
      <c r="I144" s="33">
        <v>3500</v>
      </c>
    </row>
    <row r="145" spans="1:9" ht="15">
      <c r="A145" s="35">
        <v>637016</v>
      </c>
      <c r="B145" s="42" t="s">
        <v>140</v>
      </c>
      <c r="C145" s="117">
        <v>763</v>
      </c>
      <c r="D145" s="111">
        <v>592</v>
      </c>
      <c r="E145" s="33">
        <v>700</v>
      </c>
      <c r="F145" s="33">
        <v>700</v>
      </c>
      <c r="G145" s="33">
        <v>1000</v>
      </c>
      <c r="H145" s="33">
        <v>1000</v>
      </c>
      <c r="I145" s="33">
        <v>1000</v>
      </c>
    </row>
    <row r="146" spans="1:9" ht="15">
      <c r="A146" s="35">
        <v>637018</v>
      </c>
      <c r="B146" s="42" t="s">
        <v>354</v>
      </c>
      <c r="C146" s="117">
        <v>0</v>
      </c>
      <c r="D146" s="111">
        <v>0</v>
      </c>
      <c r="E146" s="33">
        <v>0</v>
      </c>
      <c r="F146" s="33">
        <v>1494</v>
      </c>
      <c r="G146" s="33">
        <v>0</v>
      </c>
      <c r="H146" s="33">
        <v>0</v>
      </c>
      <c r="I146" s="33">
        <v>0</v>
      </c>
    </row>
    <row r="147" spans="1:9" ht="15">
      <c r="A147" s="35">
        <v>637026</v>
      </c>
      <c r="B147" s="42" t="s">
        <v>141</v>
      </c>
      <c r="C147" s="117">
        <v>5877</v>
      </c>
      <c r="D147" s="111">
        <v>4547</v>
      </c>
      <c r="E147" s="33">
        <v>6600</v>
      </c>
      <c r="F147" s="33">
        <v>6600</v>
      </c>
      <c r="G147" s="33">
        <v>6600</v>
      </c>
      <c r="H147" s="33">
        <v>6600</v>
      </c>
      <c r="I147" s="33">
        <v>6600</v>
      </c>
    </row>
    <row r="148" spans="1:9" ht="15">
      <c r="A148" s="35">
        <v>637027</v>
      </c>
      <c r="B148" s="42" t="s">
        <v>142</v>
      </c>
      <c r="C148" s="117">
        <v>2836</v>
      </c>
      <c r="D148" s="111">
        <v>1678</v>
      </c>
      <c r="E148" s="33">
        <v>8000</v>
      </c>
      <c r="F148" s="33">
        <v>8000</v>
      </c>
      <c r="G148" s="33">
        <v>8000</v>
      </c>
      <c r="H148" s="33">
        <v>8000</v>
      </c>
      <c r="I148" s="33">
        <v>8000</v>
      </c>
    </row>
    <row r="149" spans="1:9" s="32" customFormat="1" ht="15">
      <c r="A149" s="35">
        <v>642012</v>
      </c>
      <c r="B149" s="42" t="s">
        <v>428</v>
      </c>
      <c r="C149" s="117">
        <v>14451</v>
      </c>
      <c r="D149" s="111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</row>
    <row r="150" spans="1:9" s="32" customFormat="1" ht="15">
      <c r="A150" s="35">
        <v>642013</v>
      </c>
      <c r="B150" s="42" t="s">
        <v>429</v>
      </c>
      <c r="C150" s="117">
        <v>1875</v>
      </c>
      <c r="D150" s="111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</row>
    <row r="151" spans="1:9" s="32" customFormat="1" ht="15">
      <c r="A151" s="35">
        <v>637035</v>
      </c>
      <c r="B151" s="42" t="s">
        <v>143</v>
      </c>
      <c r="C151" s="117">
        <v>0</v>
      </c>
      <c r="D151" s="111">
        <v>40</v>
      </c>
      <c r="E151" s="33">
        <v>100</v>
      </c>
      <c r="F151" s="33">
        <v>24</v>
      </c>
      <c r="G151" s="33">
        <v>100</v>
      </c>
      <c r="H151" s="33">
        <v>100</v>
      </c>
      <c r="I151" s="33">
        <v>100</v>
      </c>
    </row>
    <row r="152" spans="1:9" ht="15">
      <c r="A152" s="38" t="s">
        <v>144</v>
      </c>
      <c r="B152" s="33"/>
      <c r="C152" s="112"/>
      <c r="D152" s="112"/>
      <c r="E152" s="33"/>
      <c r="F152" s="33"/>
      <c r="G152" s="33"/>
      <c r="H152" s="33"/>
      <c r="I152" s="33"/>
    </row>
    <row r="153" spans="1:9" ht="15">
      <c r="A153" s="33"/>
      <c r="B153" s="33"/>
      <c r="C153" s="113">
        <v>243047</v>
      </c>
      <c r="D153" s="113">
        <v>226676</v>
      </c>
      <c r="E153" s="36">
        <f>SUM(E104:E151)</f>
        <v>297327</v>
      </c>
      <c r="F153" s="36">
        <f>SUM(F104:F151)</f>
        <v>272933</v>
      </c>
      <c r="G153" s="67">
        <f>SUM(G104:G151)</f>
        <v>224329</v>
      </c>
      <c r="H153" s="67">
        <f>SUM(H104:H151)</f>
        <v>241079</v>
      </c>
      <c r="I153" s="67">
        <f>SUM(I104:I151)</f>
        <v>241079</v>
      </c>
    </row>
    <row r="154" spans="1:9" ht="15">
      <c r="A154" s="58" t="s">
        <v>145</v>
      </c>
      <c r="B154" s="33"/>
      <c r="C154" s="33"/>
      <c r="D154" s="33"/>
      <c r="E154" s="33"/>
      <c r="F154" s="33"/>
      <c r="G154" s="33"/>
      <c r="H154" s="33"/>
      <c r="I154" s="33"/>
    </row>
    <row r="155" spans="1:9" ht="15">
      <c r="A155" s="35">
        <v>641006</v>
      </c>
      <c r="B155" s="45" t="s">
        <v>146</v>
      </c>
      <c r="C155" s="137">
        <v>4971</v>
      </c>
      <c r="D155" s="114">
        <v>7954</v>
      </c>
      <c r="E155" s="47">
        <v>5800</v>
      </c>
      <c r="F155" s="47">
        <v>8100</v>
      </c>
      <c r="G155" s="33">
        <v>8100</v>
      </c>
      <c r="H155" s="33">
        <v>8100</v>
      </c>
      <c r="I155" s="33">
        <v>8100</v>
      </c>
    </row>
    <row r="156" spans="1:9" ht="15">
      <c r="A156" s="39" t="s">
        <v>147</v>
      </c>
      <c r="B156" s="45" t="s">
        <v>148</v>
      </c>
      <c r="C156" s="137">
        <v>1143</v>
      </c>
      <c r="D156" s="114">
        <v>586</v>
      </c>
      <c r="E156" s="47">
        <v>600</v>
      </c>
      <c r="F156" s="47">
        <v>733</v>
      </c>
      <c r="G156" s="33">
        <v>750</v>
      </c>
      <c r="H156" s="33">
        <v>750</v>
      </c>
      <c r="I156" s="33">
        <v>750</v>
      </c>
    </row>
    <row r="157" spans="1:9" ht="15">
      <c r="A157" s="35">
        <v>642001</v>
      </c>
      <c r="B157" s="45" t="s">
        <v>355</v>
      </c>
      <c r="C157" s="137">
        <v>0</v>
      </c>
      <c r="D157" s="114">
        <v>0</v>
      </c>
      <c r="E157" s="47">
        <v>0</v>
      </c>
      <c r="F157" s="47">
        <v>1548</v>
      </c>
      <c r="G157" s="33">
        <v>1300</v>
      </c>
      <c r="H157" s="33">
        <v>1300</v>
      </c>
      <c r="I157" s="33">
        <v>1300</v>
      </c>
    </row>
    <row r="158" spans="1:9" ht="15">
      <c r="A158" s="35">
        <v>642006</v>
      </c>
      <c r="B158" s="45" t="s">
        <v>149</v>
      </c>
      <c r="C158" s="137">
        <v>784</v>
      </c>
      <c r="D158" s="114">
        <v>912</v>
      </c>
      <c r="E158" s="47">
        <v>950</v>
      </c>
      <c r="F158" s="47">
        <v>950</v>
      </c>
      <c r="G158" s="33">
        <v>2200</v>
      </c>
      <c r="H158" s="33">
        <v>2200</v>
      </c>
      <c r="I158" s="33">
        <v>2200</v>
      </c>
    </row>
    <row r="159" spans="1:9" ht="15">
      <c r="A159" s="38" t="s">
        <v>150</v>
      </c>
      <c r="B159" s="33"/>
      <c r="C159" s="36">
        <v>6898</v>
      </c>
      <c r="D159" s="109">
        <v>9452</v>
      </c>
      <c r="E159" s="36">
        <f>SUM(E155:E158)</f>
        <v>7350</v>
      </c>
      <c r="F159" s="36">
        <f>SUM(F155:F158)</f>
        <v>11331</v>
      </c>
      <c r="G159" s="36">
        <f>SUM(G155:G158)</f>
        <v>12350</v>
      </c>
      <c r="H159" s="36">
        <f>SUM(H155:H158)</f>
        <v>12350</v>
      </c>
      <c r="I159" s="36">
        <f>SUM(I155:I158)</f>
        <v>12350</v>
      </c>
    </row>
    <row r="160" spans="1:9" s="32" customFormat="1" ht="15">
      <c r="A160" s="58" t="s">
        <v>151</v>
      </c>
      <c r="B160" s="33"/>
      <c r="C160" s="33"/>
      <c r="D160" s="33"/>
      <c r="E160" s="33"/>
      <c r="F160" s="33"/>
      <c r="G160" s="33"/>
      <c r="H160" s="33"/>
      <c r="I160" s="33"/>
    </row>
    <row r="161" spans="1:9" ht="15">
      <c r="A161" s="35">
        <v>637003</v>
      </c>
      <c r="B161" s="37" t="s">
        <v>152</v>
      </c>
      <c r="C161" s="138">
        <v>218</v>
      </c>
      <c r="D161" s="18">
        <v>427</v>
      </c>
      <c r="E161" s="33">
        <v>500</v>
      </c>
      <c r="F161" s="33">
        <v>100</v>
      </c>
      <c r="G161" s="33">
        <v>450</v>
      </c>
      <c r="H161" s="33">
        <v>450</v>
      </c>
      <c r="I161" s="33">
        <v>450</v>
      </c>
    </row>
    <row r="162" spans="1:9" ht="15">
      <c r="A162" s="38" t="s">
        <v>153</v>
      </c>
      <c r="B162" s="33"/>
      <c r="C162" s="115">
        <v>218</v>
      </c>
      <c r="D162" s="36">
        <v>427</v>
      </c>
      <c r="E162" s="36">
        <f>SUM(E161)</f>
        <v>500</v>
      </c>
      <c r="F162" s="36">
        <f>SUM(F161)</f>
        <v>100</v>
      </c>
      <c r="G162" s="36">
        <f>SUM(G161)</f>
        <v>450</v>
      </c>
      <c r="H162" s="36">
        <f>SUM(H161)</f>
        <v>450</v>
      </c>
      <c r="I162" s="36">
        <f>SUM(I161)</f>
        <v>450</v>
      </c>
    </row>
    <row r="163" spans="1:9" ht="15">
      <c r="A163" s="58" t="s">
        <v>154</v>
      </c>
      <c r="B163" s="33"/>
      <c r="C163" s="138"/>
      <c r="D163" s="18"/>
      <c r="E163" s="33"/>
      <c r="F163" s="33"/>
      <c r="G163" s="33"/>
      <c r="H163" s="33"/>
      <c r="I163" s="33"/>
    </row>
    <row r="164" spans="1:9" ht="15">
      <c r="A164" s="79">
        <v>621</v>
      </c>
      <c r="B164" s="37" t="s">
        <v>362</v>
      </c>
      <c r="C164" s="138">
        <v>0</v>
      </c>
      <c r="D164" s="18">
        <v>12</v>
      </c>
      <c r="E164" s="33">
        <v>0</v>
      </c>
      <c r="F164" s="33">
        <v>57.66</v>
      </c>
      <c r="G164" s="33">
        <v>0</v>
      </c>
      <c r="H164" s="33">
        <v>0</v>
      </c>
      <c r="I164" s="33">
        <v>0</v>
      </c>
    </row>
    <row r="165" spans="1:9" ht="15">
      <c r="A165" s="79">
        <v>623</v>
      </c>
      <c r="B165" s="37" t="s">
        <v>363</v>
      </c>
      <c r="C165" s="138">
        <v>0</v>
      </c>
      <c r="D165" s="18">
        <v>0</v>
      </c>
      <c r="E165" s="33">
        <v>0</v>
      </c>
      <c r="F165" s="33">
        <v>11.16</v>
      </c>
      <c r="G165" s="33">
        <v>0</v>
      </c>
      <c r="H165" s="33">
        <v>0</v>
      </c>
      <c r="I165" s="33">
        <v>0</v>
      </c>
    </row>
    <row r="166" spans="1:9" ht="15">
      <c r="A166" s="80">
        <v>625002</v>
      </c>
      <c r="B166" s="37" t="s">
        <v>364</v>
      </c>
      <c r="C166" s="138">
        <v>0</v>
      </c>
      <c r="D166" s="18">
        <v>0</v>
      </c>
      <c r="E166" s="33">
        <v>0</v>
      </c>
      <c r="F166" s="33">
        <v>10.4</v>
      </c>
      <c r="G166" s="33">
        <v>0</v>
      </c>
      <c r="H166" s="33">
        <v>0</v>
      </c>
      <c r="I166" s="33">
        <v>0</v>
      </c>
    </row>
    <row r="167" spans="1:9" s="32" customFormat="1" ht="15">
      <c r="A167" s="35">
        <v>625003</v>
      </c>
      <c r="B167" s="37" t="s">
        <v>356</v>
      </c>
      <c r="C167" s="138">
        <v>4</v>
      </c>
      <c r="D167" s="105">
        <v>12</v>
      </c>
      <c r="E167" s="33">
        <v>0</v>
      </c>
      <c r="F167" s="33">
        <v>7.48</v>
      </c>
      <c r="G167" s="33">
        <v>0</v>
      </c>
      <c r="H167" s="33">
        <v>0</v>
      </c>
      <c r="I167" s="33">
        <v>0</v>
      </c>
    </row>
    <row r="168" spans="1:9" s="32" customFormat="1" ht="15">
      <c r="A168" s="35">
        <v>625004</v>
      </c>
      <c r="B168" s="37" t="s">
        <v>365</v>
      </c>
      <c r="C168" s="138">
        <v>0</v>
      </c>
      <c r="D168" s="105">
        <v>0</v>
      </c>
      <c r="E168" s="33">
        <v>0</v>
      </c>
      <c r="F168" s="33">
        <v>2.22</v>
      </c>
      <c r="G168" s="33">
        <v>0</v>
      </c>
      <c r="H168" s="33">
        <v>0</v>
      </c>
      <c r="I168" s="33">
        <v>0</v>
      </c>
    </row>
    <row r="169" spans="1:9" s="32" customFormat="1" ht="15">
      <c r="A169" s="35">
        <v>625007</v>
      </c>
      <c r="B169" s="37" t="s">
        <v>366</v>
      </c>
      <c r="C169" s="138">
        <v>0</v>
      </c>
      <c r="D169" s="105">
        <v>0</v>
      </c>
      <c r="E169" s="33">
        <v>0</v>
      </c>
      <c r="F169" s="33">
        <v>3.52</v>
      </c>
      <c r="G169" s="33">
        <v>0</v>
      </c>
      <c r="H169" s="33">
        <v>0</v>
      </c>
      <c r="I169" s="33">
        <v>0</v>
      </c>
    </row>
    <row r="170" spans="1:9" ht="15">
      <c r="A170" s="35">
        <v>631001</v>
      </c>
      <c r="B170" s="37" t="s">
        <v>357</v>
      </c>
      <c r="C170" s="138">
        <v>19</v>
      </c>
      <c r="D170" s="105">
        <v>0</v>
      </c>
      <c r="E170" s="33">
        <v>0</v>
      </c>
      <c r="F170" s="33">
        <v>6.37</v>
      </c>
      <c r="G170" s="33">
        <v>0</v>
      </c>
      <c r="H170" s="33">
        <v>0</v>
      </c>
      <c r="I170" s="33">
        <v>0</v>
      </c>
    </row>
    <row r="171" spans="1:9" s="32" customFormat="1" ht="15">
      <c r="A171" s="35">
        <v>632003</v>
      </c>
      <c r="B171" s="37" t="s">
        <v>367</v>
      </c>
      <c r="C171" s="138">
        <v>0</v>
      </c>
      <c r="D171" s="105">
        <v>0</v>
      </c>
      <c r="E171" s="33">
        <v>0</v>
      </c>
      <c r="F171" s="33">
        <v>4.2</v>
      </c>
      <c r="G171" s="33">
        <v>0</v>
      </c>
      <c r="H171" s="33">
        <v>0</v>
      </c>
      <c r="I171" s="33">
        <v>0</v>
      </c>
    </row>
    <row r="172" spans="1:9" s="32" customFormat="1" ht="15">
      <c r="A172" s="35">
        <v>633006</v>
      </c>
      <c r="B172" s="37" t="s">
        <v>358</v>
      </c>
      <c r="C172" s="138">
        <v>73</v>
      </c>
      <c r="D172" s="105">
        <v>83</v>
      </c>
      <c r="E172" s="33">
        <v>0</v>
      </c>
      <c r="F172" s="33">
        <v>31.77</v>
      </c>
      <c r="G172" s="33">
        <v>0</v>
      </c>
      <c r="H172" s="33">
        <v>0</v>
      </c>
      <c r="I172" s="33">
        <v>0</v>
      </c>
    </row>
    <row r="173" spans="1:9" ht="15">
      <c r="A173" s="35">
        <v>637004</v>
      </c>
      <c r="B173" s="37" t="s">
        <v>359</v>
      </c>
      <c r="C173" s="138">
        <v>9</v>
      </c>
      <c r="D173" s="105">
        <v>0</v>
      </c>
      <c r="E173" s="33">
        <v>0</v>
      </c>
      <c r="F173" s="33">
        <v>7.2</v>
      </c>
      <c r="G173" s="33">
        <v>0</v>
      </c>
      <c r="H173" s="33">
        <v>0</v>
      </c>
      <c r="I173" s="33">
        <v>0</v>
      </c>
    </row>
    <row r="174" spans="1:9" s="32" customFormat="1" ht="15">
      <c r="A174" s="35">
        <v>637014</v>
      </c>
      <c r="B174" s="37" t="s">
        <v>360</v>
      </c>
      <c r="C174" s="138">
        <v>382</v>
      </c>
      <c r="D174" s="105">
        <v>0</v>
      </c>
      <c r="E174" s="33">
        <v>0</v>
      </c>
      <c r="F174" s="33">
        <v>263.76</v>
      </c>
      <c r="G174" s="33">
        <v>0</v>
      </c>
      <c r="H174" s="33">
        <v>0</v>
      </c>
      <c r="I174" s="33">
        <v>0</v>
      </c>
    </row>
    <row r="175" spans="1:9" ht="15">
      <c r="A175" s="35">
        <v>637026</v>
      </c>
      <c r="B175" s="37" t="s">
        <v>361</v>
      </c>
      <c r="C175" s="138">
        <v>2183</v>
      </c>
      <c r="D175" s="105">
        <v>2190</v>
      </c>
      <c r="E175" s="33">
        <v>0</v>
      </c>
      <c r="F175" s="33">
        <v>1155.9</v>
      </c>
      <c r="G175" s="33">
        <v>0</v>
      </c>
      <c r="H175" s="33">
        <v>0</v>
      </c>
      <c r="I175" s="33">
        <v>0</v>
      </c>
    </row>
    <row r="176" spans="1:9" ht="15">
      <c r="A176" s="39"/>
      <c r="B176" s="81" t="s">
        <v>155</v>
      </c>
      <c r="C176" s="115">
        <v>2670</v>
      </c>
      <c r="D176" s="109">
        <v>2285</v>
      </c>
      <c r="E176" s="36">
        <f>SUM(E164:E175)</f>
        <v>0</v>
      </c>
      <c r="F176" s="36">
        <f>SUM(F164:F175)</f>
        <v>1561.64</v>
      </c>
      <c r="G176" s="36">
        <f>SUM(G164:G175)</f>
        <v>0</v>
      </c>
      <c r="H176" s="36">
        <f>SUM(H164:H175)</f>
        <v>0</v>
      </c>
      <c r="I176" s="36">
        <f>SUM(I164:I175)</f>
        <v>0</v>
      </c>
    </row>
    <row r="177" spans="1:9" ht="15">
      <c r="A177" s="35">
        <v>637005</v>
      </c>
      <c r="B177" s="42" t="s">
        <v>137</v>
      </c>
      <c r="C177" s="116">
        <v>3706</v>
      </c>
      <c r="D177" s="116">
        <v>1753</v>
      </c>
      <c r="E177" s="33">
        <v>7000</v>
      </c>
      <c r="F177" s="33">
        <v>2000</v>
      </c>
      <c r="G177" s="33">
        <v>5500</v>
      </c>
      <c r="H177" s="33">
        <v>5500</v>
      </c>
      <c r="I177" s="33">
        <v>5500</v>
      </c>
    </row>
    <row r="178" spans="1:9" ht="15">
      <c r="A178" s="35">
        <v>637011</v>
      </c>
      <c r="B178" s="42" t="s">
        <v>156</v>
      </c>
      <c r="C178" s="116">
        <v>4363</v>
      </c>
      <c r="D178" s="116">
        <v>150</v>
      </c>
      <c r="E178" s="33">
        <v>7000</v>
      </c>
      <c r="F178" s="33">
        <v>2000</v>
      </c>
      <c r="G178" s="33">
        <v>5500</v>
      </c>
      <c r="H178" s="33">
        <v>5500</v>
      </c>
      <c r="I178" s="33">
        <v>5500</v>
      </c>
    </row>
    <row r="179" spans="1:9" ht="15">
      <c r="A179" s="35">
        <v>637012</v>
      </c>
      <c r="B179" s="42" t="s">
        <v>157</v>
      </c>
      <c r="C179" s="116">
        <v>2283</v>
      </c>
      <c r="D179" s="116">
        <v>1775</v>
      </c>
      <c r="E179" s="33">
        <v>1500</v>
      </c>
      <c r="F179" s="33">
        <v>3000</v>
      </c>
      <c r="G179" s="33">
        <v>2000</v>
      </c>
      <c r="H179" s="33">
        <v>2000</v>
      </c>
      <c r="I179" s="33">
        <v>2000</v>
      </c>
    </row>
    <row r="180" spans="1:9" ht="15">
      <c r="A180" s="35">
        <v>637035</v>
      </c>
      <c r="B180" s="42" t="s">
        <v>158</v>
      </c>
      <c r="C180" s="116">
        <v>129</v>
      </c>
      <c r="D180" s="116">
        <v>52</v>
      </c>
      <c r="E180" s="33">
        <v>100</v>
      </c>
      <c r="F180" s="33">
        <v>30</v>
      </c>
      <c r="G180" s="33">
        <v>100</v>
      </c>
      <c r="H180" s="33">
        <v>100</v>
      </c>
      <c r="I180" s="33">
        <v>100</v>
      </c>
    </row>
    <row r="181" spans="1:9" ht="15">
      <c r="A181" s="35">
        <v>651003</v>
      </c>
      <c r="B181" s="42" t="s">
        <v>368</v>
      </c>
      <c r="C181" s="116">
        <v>0</v>
      </c>
      <c r="D181" s="116">
        <v>0</v>
      </c>
      <c r="E181" s="33">
        <v>0</v>
      </c>
      <c r="F181" s="33">
        <v>30000</v>
      </c>
      <c r="G181" s="33">
        <v>30000</v>
      </c>
      <c r="H181" s="33">
        <v>30000</v>
      </c>
      <c r="I181" s="33">
        <v>30000</v>
      </c>
    </row>
    <row r="182" spans="1:9" ht="15">
      <c r="A182" s="35">
        <v>651002</v>
      </c>
      <c r="B182" s="42" t="s">
        <v>369</v>
      </c>
      <c r="C182" s="116">
        <v>0</v>
      </c>
      <c r="D182" s="116">
        <v>0</v>
      </c>
      <c r="E182" s="33">
        <v>0</v>
      </c>
      <c r="F182" s="33">
        <v>2610</v>
      </c>
      <c r="G182" s="33">
        <v>6400</v>
      </c>
      <c r="H182" s="33">
        <v>6400</v>
      </c>
      <c r="I182" s="33">
        <v>6400</v>
      </c>
    </row>
    <row r="183" spans="1:9" s="32" customFormat="1" ht="15">
      <c r="A183" s="82" t="s">
        <v>159</v>
      </c>
      <c r="B183" s="36"/>
      <c r="C183" s="109">
        <v>13151</v>
      </c>
      <c r="D183" s="109">
        <v>6015</v>
      </c>
      <c r="E183" s="36">
        <f>SUM(E176:E182)</f>
        <v>15600</v>
      </c>
      <c r="F183" s="36">
        <f>SUM(F176:F182)</f>
        <v>41201.64</v>
      </c>
      <c r="G183" s="36">
        <f>SUM(G176:G182)</f>
        <v>49500</v>
      </c>
      <c r="H183" s="36">
        <f>SUM(H176:H182)</f>
        <v>49500</v>
      </c>
      <c r="I183" s="36">
        <f>SUM(I176:I182)</f>
        <v>49500</v>
      </c>
    </row>
    <row r="184" spans="1:9" s="32" customFormat="1" ht="15">
      <c r="A184" s="48">
        <v>821004</v>
      </c>
      <c r="B184" s="37" t="s">
        <v>370</v>
      </c>
      <c r="C184" s="138">
        <v>0</v>
      </c>
      <c r="D184" s="105">
        <v>0</v>
      </c>
      <c r="E184" s="33">
        <v>0</v>
      </c>
      <c r="F184" s="33">
        <v>179835</v>
      </c>
      <c r="G184" s="33">
        <v>0</v>
      </c>
      <c r="H184" s="33">
        <v>0</v>
      </c>
      <c r="I184" s="33">
        <v>0</v>
      </c>
    </row>
    <row r="185" spans="1:9" ht="15">
      <c r="A185" s="48">
        <v>821005</v>
      </c>
      <c r="B185" s="37" t="s">
        <v>371</v>
      </c>
      <c r="C185" s="138">
        <v>0</v>
      </c>
      <c r="D185" s="105">
        <v>0</v>
      </c>
      <c r="E185" s="33">
        <v>0</v>
      </c>
      <c r="F185" s="33">
        <v>5400</v>
      </c>
      <c r="G185" s="33">
        <v>21600</v>
      </c>
      <c r="H185" s="33">
        <v>21600</v>
      </c>
      <c r="I185" s="33">
        <v>21600</v>
      </c>
    </row>
    <row r="186" spans="1:9" ht="15">
      <c r="A186" s="48">
        <v>821007</v>
      </c>
      <c r="B186" s="37" t="s">
        <v>372</v>
      </c>
      <c r="C186" s="138">
        <v>33144</v>
      </c>
      <c r="D186" s="105">
        <v>93204</v>
      </c>
      <c r="E186" s="33">
        <v>93000</v>
      </c>
      <c r="F186" s="33">
        <v>93000</v>
      </c>
      <c r="G186" s="33">
        <v>93000</v>
      </c>
      <c r="H186" s="33">
        <v>93000</v>
      </c>
      <c r="I186" s="33">
        <v>93000</v>
      </c>
    </row>
    <row r="187" spans="1:9" s="32" customFormat="1" ht="15">
      <c r="A187" s="50" t="s">
        <v>160</v>
      </c>
      <c r="B187" s="49"/>
      <c r="C187" s="115">
        <v>46295</v>
      </c>
      <c r="D187" s="109">
        <v>99219</v>
      </c>
      <c r="E187" s="36">
        <f>SUM(E183:E186)</f>
        <v>108600</v>
      </c>
      <c r="F187" s="36">
        <f>SUM(F183:F186)</f>
        <v>319436.64</v>
      </c>
      <c r="G187" s="36">
        <f>SUM(G183:G186)</f>
        <v>164100</v>
      </c>
      <c r="H187" s="36">
        <f>SUM(H183:H186)</f>
        <v>164100</v>
      </c>
      <c r="I187" s="36">
        <f>SUM(I183:I186)</f>
        <v>164100</v>
      </c>
    </row>
    <row r="188" spans="1:9" s="32" customFormat="1" ht="15">
      <c r="A188" s="51" t="s">
        <v>161</v>
      </c>
      <c r="B188" s="33"/>
      <c r="C188" s="33"/>
      <c r="D188" s="33"/>
      <c r="E188" s="33"/>
      <c r="F188" s="33"/>
      <c r="G188" s="33"/>
      <c r="H188" s="33"/>
      <c r="I188" s="33"/>
    </row>
    <row r="189" spans="1:9" ht="15">
      <c r="A189" s="39"/>
      <c r="B189" s="33"/>
      <c r="C189" s="36">
        <v>296458</v>
      </c>
      <c r="D189" s="36">
        <v>335774</v>
      </c>
      <c r="E189" s="36">
        <f>SUM(E153+E159+E162+E187)</f>
        <v>413777</v>
      </c>
      <c r="F189" s="36">
        <f>SUM(F153+F159+F162+F187)</f>
        <v>603800.64</v>
      </c>
      <c r="G189" s="36">
        <f>SUM(G153+G159+G162+G187)</f>
        <v>401229</v>
      </c>
      <c r="H189" s="36">
        <f>SUM(H153+H159+H162+H187)</f>
        <v>417979</v>
      </c>
      <c r="I189" s="36">
        <f>SUM(I153+I159+I162+I187)</f>
        <v>417979</v>
      </c>
    </row>
    <row r="190" spans="1:9" ht="15">
      <c r="A190" s="54" t="s">
        <v>162</v>
      </c>
      <c r="B190" s="33"/>
      <c r="C190" s="33"/>
      <c r="D190" s="33"/>
      <c r="E190" s="33"/>
      <c r="F190" s="33"/>
      <c r="G190" s="33"/>
      <c r="H190" s="33"/>
      <c r="I190" s="33"/>
    </row>
    <row r="191" spans="1:9" ht="15">
      <c r="A191" s="59" t="s">
        <v>163</v>
      </c>
      <c r="B191" s="33"/>
      <c r="C191" s="33"/>
      <c r="D191" s="33"/>
      <c r="E191" s="33"/>
      <c r="F191" s="33"/>
      <c r="G191" s="33"/>
      <c r="H191" s="33"/>
      <c r="I191" s="33"/>
    </row>
    <row r="192" spans="1:9" ht="15">
      <c r="A192" s="39">
        <v>611</v>
      </c>
      <c r="B192" s="42" t="s">
        <v>164</v>
      </c>
      <c r="C192" s="116">
        <v>3247</v>
      </c>
      <c r="D192" s="117">
        <v>1108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</row>
    <row r="193" spans="1:9" ht="15">
      <c r="A193" s="39">
        <v>621</v>
      </c>
      <c r="B193" s="42" t="s">
        <v>165</v>
      </c>
      <c r="C193" s="116">
        <v>162</v>
      </c>
      <c r="D193" s="117">
        <v>55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</row>
    <row r="194" spans="1:9" ht="15">
      <c r="A194" s="35">
        <v>625001</v>
      </c>
      <c r="B194" s="42" t="s">
        <v>100</v>
      </c>
      <c r="C194" s="116">
        <v>44</v>
      </c>
      <c r="D194" s="117">
        <v>14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</row>
    <row r="195" spans="1:9" ht="15">
      <c r="A195" s="35">
        <v>625002</v>
      </c>
      <c r="B195" s="42" t="s">
        <v>166</v>
      </c>
      <c r="C195" s="116">
        <v>451</v>
      </c>
      <c r="D195" s="117">
        <v>143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</row>
    <row r="196" spans="1:9" ht="15">
      <c r="A196" s="35">
        <v>625003</v>
      </c>
      <c r="B196" s="42" t="s">
        <v>102</v>
      </c>
      <c r="C196" s="116">
        <v>25</v>
      </c>
      <c r="D196" s="117">
        <v>9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</row>
    <row r="197" spans="1:9" ht="15">
      <c r="A197" s="35">
        <v>625004</v>
      </c>
      <c r="B197" s="42" t="s">
        <v>103</v>
      </c>
      <c r="C197" s="116">
        <v>96</v>
      </c>
      <c r="D197" s="117">
        <v>31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</row>
    <row r="198" spans="1:9" ht="15">
      <c r="A198" s="35">
        <v>625005</v>
      </c>
      <c r="B198" s="42" t="s">
        <v>167</v>
      </c>
      <c r="C198" s="116">
        <v>32</v>
      </c>
      <c r="D198" s="117">
        <v>10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</row>
    <row r="199" spans="1:9" ht="15">
      <c r="A199" s="35">
        <v>625007</v>
      </c>
      <c r="B199" s="42" t="s">
        <v>105</v>
      </c>
      <c r="C199" s="116">
        <v>153</v>
      </c>
      <c r="D199" s="117">
        <v>49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</row>
    <row r="200" spans="1:9" ht="15">
      <c r="A200" s="38" t="s">
        <v>168</v>
      </c>
      <c r="B200" s="33"/>
      <c r="C200" s="109">
        <v>4210</v>
      </c>
      <c r="D200" s="118">
        <v>1419</v>
      </c>
      <c r="E200" s="36">
        <f>SUM(E192:E199)</f>
        <v>0</v>
      </c>
      <c r="F200" s="36">
        <f>SUM(F192:F199)</f>
        <v>0</v>
      </c>
      <c r="G200" s="36">
        <f>SUM(G192:G199)</f>
        <v>0</v>
      </c>
      <c r="H200" s="36">
        <f>SUM(H192:H199)</f>
        <v>0</v>
      </c>
      <c r="I200" s="36">
        <f>SUM(I192:I199)</f>
        <v>0</v>
      </c>
    </row>
    <row r="201" spans="1:9" ht="15">
      <c r="A201" s="58" t="s">
        <v>169</v>
      </c>
      <c r="B201" s="33"/>
      <c r="C201" s="138"/>
      <c r="D201" s="118"/>
      <c r="E201" s="33"/>
      <c r="F201" s="33"/>
      <c r="G201" s="33"/>
      <c r="H201" s="33"/>
      <c r="I201" s="33"/>
    </row>
    <row r="202" spans="1:9" ht="15">
      <c r="A202" s="35">
        <v>637014</v>
      </c>
      <c r="B202" s="37" t="s">
        <v>170</v>
      </c>
      <c r="C202" s="138">
        <v>3465</v>
      </c>
      <c r="D202" s="118">
        <v>4043</v>
      </c>
      <c r="E202" s="33">
        <v>3500</v>
      </c>
      <c r="F202" s="33">
        <v>2500</v>
      </c>
      <c r="G202" s="33">
        <v>3000</v>
      </c>
      <c r="H202" s="33">
        <v>3000</v>
      </c>
      <c r="I202" s="33">
        <v>3000</v>
      </c>
    </row>
    <row r="203" spans="1:9" ht="15">
      <c r="A203" s="38" t="s">
        <v>171</v>
      </c>
      <c r="B203" s="33"/>
      <c r="C203" s="115">
        <v>3465</v>
      </c>
      <c r="D203" s="113">
        <v>4043</v>
      </c>
      <c r="E203" s="36">
        <f>SUM(E202)</f>
        <v>3500</v>
      </c>
      <c r="F203" s="36">
        <f>SUM(F202)</f>
        <v>2500</v>
      </c>
      <c r="G203" s="36">
        <f>SUM(G202)</f>
        <v>3000</v>
      </c>
      <c r="H203" s="36">
        <f>SUM(H202)</f>
        <v>3000</v>
      </c>
      <c r="I203" s="36">
        <f>SUM(I202)</f>
        <v>3000</v>
      </c>
    </row>
    <row r="204" spans="1:7" ht="15">
      <c r="A204" s="58" t="s">
        <v>172</v>
      </c>
      <c r="B204" s="32"/>
      <c r="C204" s="139"/>
      <c r="D204" s="119"/>
      <c r="E204" s="32"/>
      <c r="F204" s="32"/>
      <c r="G204" s="32"/>
    </row>
    <row r="205" spans="1:9" ht="15">
      <c r="A205" s="35">
        <v>642026</v>
      </c>
      <c r="B205" s="42" t="s">
        <v>173</v>
      </c>
      <c r="C205" s="116">
        <v>1100</v>
      </c>
      <c r="D205" s="117">
        <v>0</v>
      </c>
      <c r="E205" s="33">
        <v>500</v>
      </c>
      <c r="F205" s="33">
        <v>500</v>
      </c>
      <c r="G205" s="33">
        <v>450</v>
      </c>
      <c r="H205" s="33">
        <v>450</v>
      </c>
      <c r="I205" s="33">
        <v>450</v>
      </c>
    </row>
    <row r="206" spans="1:9" ht="15">
      <c r="A206" s="35">
        <v>642029</v>
      </c>
      <c r="B206" s="42" t="s">
        <v>174</v>
      </c>
      <c r="C206" s="116">
        <v>0</v>
      </c>
      <c r="D206" s="117">
        <v>0</v>
      </c>
      <c r="E206" s="33">
        <v>200</v>
      </c>
      <c r="F206" s="33">
        <v>0</v>
      </c>
      <c r="G206" s="33">
        <v>200</v>
      </c>
      <c r="H206" s="33">
        <v>200</v>
      </c>
      <c r="I206" s="33">
        <v>200</v>
      </c>
    </row>
    <row r="207" spans="1:9" ht="15">
      <c r="A207" s="65" t="s">
        <v>175</v>
      </c>
      <c r="B207" s="42"/>
      <c r="C207" s="141">
        <v>1100</v>
      </c>
      <c r="D207" s="121">
        <v>0</v>
      </c>
      <c r="E207" s="36">
        <f>SUM(E205:E206)</f>
        <v>700</v>
      </c>
      <c r="F207" s="36">
        <f>SUM(F205:F206)</f>
        <v>500</v>
      </c>
      <c r="G207" s="36">
        <f>SUM(G205:G206)</f>
        <v>650</v>
      </c>
      <c r="H207" s="36">
        <f>SUM(H205:H206)</f>
        <v>650</v>
      </c>
      <c r="I207" s="36">
        <f>SUM(I205:I206)</f>
        <v>650</v>
      </c>
    </row>
    <row r="208" spans="1:9" ht="15">
      <c r="A208" s="58" t="s">
        <v>176</v>
      </c>
      <c r="B208" s="33"/>
      <c r="C208" s="105"/>
      <c r="D208" s="118"/>
      <c r="E208" s="33"/>
      <c r="F208" s="33"/>
      <c r="G208" s="33"/>
      <c r="H208" s="33"/>
      <c r="I208" s="33"/>
    </row>
    <row r="209" spans="1:9" ht="15">
      <c r="A209" s="39">
        <v>611</v>
      </c>
      <c r="B209" s="42" t="s">
        <v>177</v>
      </c>
      <c r="C209" s="116">
        <v>17154</v>
      </c>
      <c r="D209" s="117">
        <v>369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</row>
    <row r="210" spans="1:9" ht="15">
      <c r="A210" s="39">
        <v>621</v>
      </c>
      <c r="B210" s="42" t="s">
        <v>178</v>
      </c>
      <c r="C210" s="116">
        <v>1602</v>
      </c>
      <c r="D210" s="117">
        <v>37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</row>
    <row r="211" spans="1:9" ht="15">
      <c r="A211" s="35">
        <v>625001</v>
      </c>
      <c r="B211" s="42" t="s">
        <v>179</v>
      </c>
      <c r="C211" s="116">
        <v>237</v>
      </c>
      <c r="D211" s="117">
        <v>5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</row>
    <row r="212" spans="1:9" ht="15">
      <c r="A212" s="35">
        <v>625002</v>
      </c>
      <c r="B212" s="42" t="s">
        <v>180</v>
      </c>
      <c r="C212" s="116">
        <v>2383</v>
      </c>
      <c r="D212" s="117">
        <v>52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</row>
    <row r="213" spans="1:9" ht="15">
      <c r="A213" s="35">
        <v>625003</v>
      </c>
      <c r="B213" s="42" t="s">
        <v>181</v>
      </c>
      <c r="C213" s="116">
        <v>132</v>
      </c>
      <c r="D213" s="117">
        <v>3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</row>
    <row r="214" spans="1:9" ht="15">
      <c r="A214" s="35">
        <v>625004</v>
      </c>
      <c r="B214" s="42" t="s">
        <v>182</v>
      </c>
      <c r="C214" s="116">
        <v>508</v>
      </c>
      <c r="D214" s="117">
        <v>11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</row>
    <row r="215" spans="1:9" ht="15">
      <c r="A215" s="35">
        <v>625005</v>
      </c>
      <c r="B215" s="42" t="s">
        <v>183</v>
      </c>
      <c r="C215" s="116">
        <v>169</v>
      </c>
      <c r="D215" s="117">
        <v>4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</row>
    <row r="216" spans="1:9" ht="15">
      <c r="A216" s="35">
        <v>625007</v>
      </c>
      <c r="B216" s="42" t="s">
        <v>184</v>
      </c>
      <c r="C216" s="116">
        <v>806</v>
      </c>
      <c r="D216" s="117">
        <v>18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</row>
    <row r="217" spans="1:9" ht="15">
      <c r="A217" s="35">
        <v>633004</v>
      </c>
      <c r="B217" s="37" t="s">
        <v>185</v>
      </c>
      <c r="C217" s="105">
        <v>0</v>
      </c>
      <c r="D217" s="118">
        <v>0</v>
      </c>
      <c r="E217" s="41">
        <v>0</v>
      </c>
      <c r="F217" s="41">
        <v>0</v>
      </c>
      <c r="G217" s="33">
        <v>0</v>
      </c>
      <c r="H217" s="33">
        <v>0</v>
      </c>
      <c r="I217" s="33">
        <v>0</v>
      </c>
    </row>
    <row r="218" spans="1:9" ht="15">
      <c r="A218" s="35">
        <v>633006</v>
      </c>
      <c r="B218" s="37" t="s">
        <v>186</v>
      </c>
      <c r="C218" s="105">
        <v>0</v>
      </c>
      <c r="D218" s="118">
        <v>309</v>
      </c>
      <c r="E218" s="33">
        <v>0</v>
      </c>
      <c r="F218" s="33">
        <v>54.86</v>
      </c>
      <c r="G218" s="33">
        <v>0</v>
      </c>
      <c r="H218" s="33">
        <v>0</v>
      </c>
      <c r="I218" s="33">
        <v>0</v>
      </c>
    </row>
    <row r="219" spans="1:9" ht="15">
      <c r="A219" s="35">
        <v>633010</v>
      </c>
      <c r="B219" s="37" t="s">
        <v>187</v>
      </c>
      <c r="C219" s="105">
        <v>0</v>
      </c>
      <c r="D219" s="118">
        <v>6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</row>
    <row r="220" spans="1:9" ht="15">
      <c r="A220" s="35">
        <v>633015</v>
      </c>
      <c r="B220" s="37" t="s">
        <v>188</v>
      </c>
      <c r="C220" s="105">
        <v>0</v>
      </c>
      <c r="D220" s="118">
        <v>420</v>
      </c>
      <c r="E220" s="33">
        <v>0</v>
      </c>
      <c r="F220" s="33">
        <v>256.35</v>
      </c>
      <c r="G220" s="33">
        <v>0</v>
      </c>
      <c r="H220" s="33">
        <v>0</v>
      </c>
      <c r="I220" s="33">
        <v>0</v>
      </c>
    </row>
    <row r="221" spans="1:9" ht="15">
      <c r="A221" s="35">
        <v>634001</v>
      </c>
      <c r="B221" s="37" t="s">
        <v>189</v>
      </c>
      <c r="C221" s="105">
        <v>0</v>
      </c>
      <c r="D221" s="118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</row>
    <row r="222" spans="1:9" ht="15">
      <c r="A222" s="35">
        <v>637015</v>
      </c>
      <c r="B222" s="37" t="s">
        <v>190</v>
      </c>
      <c r="C222" s="105">
        <v>0</v>
      </c>
      <c r="D222" s="118">
        <v>19</v>
      </c>
      <c r="E222" s="33">
        <v>0</v>
      </c>
      <c r="F222" s="33">
        <v>13.28</v>
      </c>
      <c r="G222" s="33">
        <v>0</v>
      </c>
      <c r="H222" s="33">
        <v>0</v>
      </c>
      <c r="I222" s="33">
        <v>0</v>
      </c>
    </row>
    <row r="223" spans="1:9" ht="15">
      <c r="A223" s="38" t="s">
        <v>191</v>
      </c>
      <c r="B223" s="33"/>
      <c r="C223" s="109">
        <v>24091</v>
      </c>
      <c r="D223" s="113">
        <v>1253</v>
      </c>
      <c r="E223" s="36">
        <f>SUM(E209:E222)</f>
        <v>0</v>
      </c>
      <c r="F223" s="36">
        <f>SUM(F209:F222)</f>
        <v>324.49</v>
      </c>
      <c r="G223" s="36">
        <f>SUM(G209:G222)</f>
        <v>0</v>
      </c>
      <c r="H223" s="36">
        <f>SUM(H209:H222)</f>
        <v>0</v>
      </c>
      <c r="I223" s="36">
        <f>SUM(I209:I222)</f>
        <v>0</v>
      </c>
    </row>
    <row r="224" spans="1:9" ht="15">
      <c r="A224" s="60" t="s">
        <v>192</v>
      </c>
      <c r="B224" s="33"/>
      <c r="C224" s="105"/>
      <c r="D224" s="118"/>
      <c r="E224" s="33"/>
      <c r="F224" s="33"/>
      <c r="G224" s="33"/>
      <c r="H224" s="33"/>
      <c r="I224" s="33"/>
    </row>
    <row r="225" spans="1:9" ht="15">
      <c r="A225" s="35">
        <v>642014</v>
      </c>
      <c r="B225" s="37" t="s">
        <v>193</v>
      </c>
      <c r="C225" s="105">
        <v>87</v>
      </c>
      <c r="D225" s="118">
        <v>88</v>
      </c>
      <c r="E225" s="33">
        <v>0</v>
      </c>
      <c r="F225" s="33">
        <v>180</v>
      </c>
      <c r="G225" s="33">
        <v>0</v>
      </c>
      <c r="H225" s="33">
        <v>0</v>
      </c>
      <c r="I225" s="33">
        <v>0</v>
      </c>
    </row>
    <row r="226" spans="1:9" ht="15">
      <c r="A226" s="35">
        <v>642026</v>
      </c>
      <c r="B226" s="37" t="s">
        <v>194</v>
      </c>
      <c r="C226" s="105">
        <v>848</v>
      </c>
      <c r="D226" s="118">
        <v>321</v>
      </c>
      <c r="E226" s="33">
        <v>300</v>
      </c>
      <c r="F226" s="33">
        <v>500</v>
      </c>
      <c r="G226" s="33">
        <v>500</v>
      </c>
      <c r="H226" s="33">
        <v>500</v>
      </c>
      <c r="I226" s="33">
        <v>500</v>
      </c>
    </row>
    <row r="227" spans="1:9" ht="15">
      <c r="A227" s="38" t="s">
        <v>195</v>
      </c>
      <c r="B227" s="33"/>
      <c r="C227" s="109">
        <v>935</v>
      </c>
      <c r="D227" s="113">
        <v>409</v>
      </c>
      <c r="E227" s="36">
        <f>SUM(E225:E226)</f>
        <v>300</v>
      </c>
      <c r="F227" s="36">
        <f>SUM(F225:F226)</f>
        <v>680</v>
      </c>
      <c r="G227" s="36">
        <f>SUM(G225:G226)</f>
        <v>500</v>
      </c>
      <c r="H227" s="36">
        <f>SUM(H225:H226)</f>
        <v>500</v>
      </c>
      <c r="I227" s="36">
        <f>SUM(I225:I226)</f>
        <v>500</v>
      </c>
    </row>
    <row r="228" spans="1:9" ht="15">
      <c r="A228" s="61" t="s">
        <v>196</v>
      </c>
      <c r="B228" s="43"/>
      <c r="C228" s="140"/>
      <c r="D228" s="120"/>
      <c r="E228" s="43"/>
      <c r="F228" s="43"/>
      <c r="G228" s="43"/>
      <c r="H228" s="43"/>
      <c r="I228" s="43"/>
    </row>
    <row r="229" spans="1:9" ht="15">
      <c r="A229" s="33" t="s">
        <v>197</v>
      </c>
      <c r="B229" s="42" t="s">
        <v>198</v>
      </c>
      <c r="C229" s="116">
        <v>1000</v>
      </c>
      <c r="D229" s="117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</row>
    <row r="230" spans="1:9" ht="15">
      <c r="A230" s="33" t="s">
        <v>199</v>
      </c>
      <c r="B230" s="42" t="s">
        <v>200</v>
      </c>
      <c r="C230" s="116">
        <v>1700</v>
      </c>
      <c r="D230" s="117">
        <v>832</v>
      </c>
      <c r="E230" s="33">
        <v>1000</v>
      </c>
      <c r="F230" s="33">
        <v>1000</v>
      </c>
      <c r="G230" s="33">
        <v>1240</v>
      </c>
      <c r="H230" s="33">
        <v>1240</v>
      </c>
      <c r="I230" s="33">
        <v>1240</v>
      </c>
    </row>
    <row r="231" spans="1:9" ht="15">
      <c r="A231" s="33" t="s">
        <v>201</v>
      </c>
      <c r="B231" s="42" t="s">
        <v>202</v>
      </c>
      <c r="C231" s="111">
        <v>650</v>
      </c>
      <c r="D231" s="117">
        <v>350</v>
      </c>
      <c r="E231" s="33">
        <v>500</v>
      </c>
      <c r="F231" s="33">
        <v>503</v>
      </c>
      <c r="G231" s="33">
        <v>800</v>
      </c>
      <c r="H231" s="33">
        <v>800</v>
      </c>
      <c r="I231" s="33">
        <v>800</v>
      </c>
    </row>
    <row r="232" spans="1:9" ht="15">
      <c r="A232" s="33" t="s">
        <v>203</v>
      </c>
      <c r="B232" s="42" t="s">
        <v>204</v>
      </c>
      <c r="C232" s="111">
        <v>0</v>
      </c>
      <c r="D232" s="117">
        <v>0</v>
      </c>
      <c r="E232" s="33">
        <v>400</v>
      </c>
      <c r="F232" s="33">
        <v>0</v>
      </c>
      <c r="G232" s="33">
        <v>0</v>
      </c>
      <c r="H232" s="33">
        <v>0</v>
      </c>
      <c r="I232" s="33">
        <v>0</v>
      </c>
    </row>
    <row r="233" spans="1:9" ht="15">
      <c r="A233" s="33" t="s">
        <v>205</v>
      </c>
      <c r="B233" s="42" t="s">
        <v>206</v>
      </c>
      <c r="C233" s="111">
        <v>1050</v>
      </c>
      <c r="D233" s="117">
        <v>250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</row>
    <row r="234" spans="1:9" ht="15">
      <c r="A234" s="41" t="s">
        <v>207</v>
      </c>
      <c r="B234" s="42" t="s">
        <v>208</v>
      </c>
      <c r="C234" s="111">
        <v>0</v>
      </c>
      <c r="D234" s="117">
        <v>489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</row>
    <row r="235" spans="1:9" ht="15">
      <c r="A235" s="41" t="s">
        <v>209</v>
      </c>
      <c r="B235" s="42" t="s">
        <v>210</v>
      </c>
      <c r="C235" s="111">
        <v>0</v>
      </c>
      <c r="D235" s="117">
        <v>837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</row>
    <row r="236" spans="1:9" ht="15">
      <c r="A236" s="41" t="s">
        <v>373</v>
      </c>
      <c r="B236" s="42" t="s">
        <v>374</v>
      </c>
      <c r="C236" s="111">
        <v>0</v>
      </c>
      <c r="D236" s="117">
        <v>0</v>
      </c>
      <c r="E236" s="33">
        <v>300</v>
      </c>
      <c r="F236" s="33">
        <v>300</v>
      </c>
      <c r="G236" s="33">
        <v>350</v>
      </c>
      <c r="H236" s="33">
        <v>350</v>
      </c>
      <c r="I236" s="33">
        <v>350</v>
      </c>
    </row>
    <row r="237" spans="1:9" ht="15">
      <c r="A237" s="35">
        <v>642007</v>
      </c>
      <c r="B237" s="42" t="s">
        <v>211</v>
      </c>
      <c r="C237" s="111">
        <v>892</v>
      </c>
      <c r="D237" s="117">
        <v>2608</v>
      </c>
      <c r="E237" s="33">
        <v>3000</v>
      </c>
      <c r="F237" s="33">
        <v>3004</v>
      </c>
      <c r="G237" s="33">
        <v>0</v>
      </c>
      <c r="H237" s="33">
        <v>0</v>
      </c>
      <c r="I237" s="33">
        <v>0</v>
      </c>
    </row>
    <row r="238" spans="1:9" ht="15">
      <c r="A238" s="35">
        <v>642014</v>
      </c>
      <c r="B238" s="42" t="s">
        <v>212</v>
      </c>
      <c r="C238" s="111">
        <v>1550</v>
      </c>
      <c r="D238" s="117">
        <v>300</v>
      </c>
      <c r="E238" s="33">
        <v>200</v>
      </c>
      <c r="F238" s="33">
        <v>100</v>
      </c>
      <c r="G238" s="33">
        <v>200</v>
      </c>
      <c r="H238" s="33">
        <v>200</v>
      </c>
      <c r="I238" s="33">
        <v>200</v>
      </c>
    </row>
    <row r="239" spans="1:9" s="32" customFormat="1" ht="15">
      <c r="A239" s="38" t="s">
        <v>213</v>
      </c>
      <c r="B239" s="33"/>
      <c r="C239" s="113">
        <v>6842</v>
      </c>
      <c r="D239" s="113">
        <v>5665</v>
      </c>
      <c r="E239" s="36">
        <f>SUM(E229:E238)</f>
        <v>5400</v>
      </c>
      <c r="F239" s="36">
        <f>SUM(F229:F238)</f>
        <v>4907</v>
      </c>
      <c r="G239" s="36">
        <f>SUM(G229:G238)</f>
        <v>2590</v>
      </c>
      <c r="H239" s="36">
        <f>SUM(H229:H238)</f>
        <v>2590</v>
      </c>
      <c r="I239" s="36">
        <f>SUM(I229:I238)</f>
        <v>2590</v>
      </c>
    </row>
    <row r="240" spans="1:9" ht="15">
      <c r="A240" s="36" t="s">
        <v>214</v>
      </c>
      <c r="B240" s="33"/>
      <c r="C240" s="113">
        <v>39543</v>
      </c>
      <c r="D240" s="36">
        <v>12789</v>
      </c>
      <c r="E240" s="36">
        <f>SUM(E200+E203+E207+E223+E227+E239)</f>
        <v>9900</v>
      </c>
      <c r="F240" s="36">
        <f>SUM(F200+F203+F207+F223+F227+F239)</f>
        <v>8911.49</v>
      </c>
      <c r="G240" s="36">
        <f>SUM(G200+G203+G207+G223+G227+G239)</f>
        <v>6740</v>
      </c>
      <c r="H240" s="36">
        <f>SUM(H200+H203+H207+H223+H227+H239)</f>
        <v>6740</v>
      </c>
      <c r="I240" s="36">
        <f>SUM(I200+I203+I207+I223+I227+I239)</f>
        <v>6740</v>
      </c>
    </row>
    <row r="241" spans="1:9" ht="15">
      <c r="A241" s="53" t="s">
        <v>215</v>
      </c>
      <c r="B241" s="33"/>
      <c r="C241" s="118"/>
      <c r="D241" s="18"/>
      <c r="E241" s="33"/>
      <c r="F241" s="33"/>
      <c r="G241" s="33"/>
      <c r="H241" s="33"/>
      <c r="I241" s="33"/>
    </row>
    <row r="242" spans="1:9" ht="15">
      <c r="A242" s="60" t="s">
        <v>216</v>
      </c>
      <c r="B242" s="33"/>
      <c r="C242" s="118"/>
      <c r="D242" s="18"/>
      <c r="E242" s="33"/>
      <c r="F242" s="33"/>
      <c r="G242" s="33"/>
      <c r="H242" s="33"/>
      <c r="I242" s="33"/>
    </row>
    <row r="243" spans="1:9" ht="15">
      <c r="A243" s="35">
        <v>633006</v>
      </c>
      <c r="B243" s="37" t="s">
        <v>217</v>
      </c>
      <c r="C243" s="118">
        <v>0</v>
      </c>
      <c r="D243" s="18">
        <v>9</v>
      </c>
      <c r="E243" s="33">
        <v>9.11</v>
      </c>
      <c r="F243" s="33">
        <v>9.4</v>
      </c>
      <c r="G243" s="33">
        <v>9.4</v>
      </c>
      <c r="H243" s="33">
        <v>9.4</v>
      </c>
      <c r="I243" s="33">
        <v>9.4</v>
      </c>
    </row>
    <row r="244" spans="1:9" ht="15">
      <c r="A244" s="35">
        <v>625003</v>
      </c>
      <c r="B244" s="42" t="s">
        <v>102</v>
      </c>
      <c r="C244" s="111">
        <v>6</v>
      </c>
      <c r="D244" s="111">
        <v>5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</row>
    <row r="245" spans="1:9" ht="15">
      <c r="A245" s="35">
        <v>632001</v>
      </c>
      <c r="B245" s="42" t="s">
        <v>108</v>
      </c>
      <c r="C245" s="111">
        <v>1168</v>
      </c>
      <c r="D245" s="111">
        <v>996</v>
      </c>
      <c r="E245" s="33">
        <v>1500</v>
      </c>
      <c r="F245" s="33">
        <v>1200</v>
      </c>
      <c r="G245" s="33">
        <v>1300</v>
      </c>
      <c r="H245" s="33">
        <v>1300</v>
      </c>
      <c r="I245" s="33">
        <v>1300</v>
      </c>
    </row>
    <row r="246" spans="1:9" ht="15">
      <c r="A246" s="35">
        <v>633006</v>
      </c>
      <c r="B246" s="42" t="s">
        <v>186</v>
      </c>
      <c r="C246" s="111">
        <v>1698</v>
      </c>
      <c r="D246" s="111">
        <v>236</v>
      </c>
      <c r="E246" s="33">
        <v>1000</v>
      </c>
      <c r="F246" s="33">
        <v>200</v>
      </c>
      <c r="G246" s="33">
        <v>500</v>
      </c>
      <c r="H246" s="33">
        <v>500</v>
      </c>
      <c r="I246" s="33">
        <v>500</v>
      </c>
    </row>
    <row r="247" spans="1:9" ht="15">
      <c r="A247" s="35">
        <v>637004</v>
      </c>
      <c r="B247" s="42" t="s">
        <v>218</v>
      </c>
      <c r="C247" s="111">
        <v>89</v>
      </c>
      <c r="D247" s="111">
        <v>0</v>
      </c>
      <c r="E247" s="33">
        <v>0</v>
      </c>
      <c r="F247" s="33">
        <v>0</v>
      </c>
      <c r="G247" s="33">
        <v>0</v>
      </c>
      <c r="H247" s="33">
        <v>0</v>
      </c>
      <c r="I247" s="33">
        <v>0</v>
      </c>
    </row>
    <row r="248" spans="1:9" ht="15">
      <c r="A248" s="35">
        <v>637027</v>
      </c>
      <c r="B248" s="42" t="s">
        <v>219</v>
      </c>
      <c r="C248" s="111">
        <v>857</v>
      </c>
      <c r="D248" s="111">
        <v>695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</row>
    <row r="249" spans="1:9" ht="15">
      <c r="A249" s="38" t="s">
        <v>220</v>
      </c>
      <c r="B249" s="33"/>
      <c r="C249" s="113">
        <v>3818</v>
      </c>
      <c r="D249" s="113">
        <v>1941</v>
      </c>
      <c r="E249" s="36">
        <f>SUM(E243:E248)</f>
        <v>2509.1099999999997</v>
      </c>
      <c r="F249" s="36">
        <f>SUM(F243:F248)</f>
        <v>1409.4</v>
      </c>
      <c r="G249" s="36">
        <f>SUM(G243:G248)</f>
        <v>1809.4</v>
      </c>
      <c r="H249" s="36">
        <f>SUM(H243:H248)</f>
        <v>1809.4</v>
      </c>
      <c r="I249" s="36">
        <f>SUM(I243:I248)</f>
        <v>1809.4</v>
      </c>
    </row>
    <row r="250" spans="1:9" ht="15">
      <c r="A250" s="60" t="s">
        <v>221</v>
      </c>
      <c r="B250" s="33"/>
      <c r="C250" s="118"/>
      <c r="D250" s="18"/>
      <c r="E250" s="33"/>
      <c r="F250" s="33"/>
      <c r="G250" s="33"/>
      <c r="H250" s="33"/>
      <c r="I250" s="33"/>
    </row>
    <row r="251" spans="1:9" ht="15">
      <c r="A251" s="35">
        <v>632003</v>
      </c>
      <c r="B251" s="42" t="s">
        <v>222</v>
      </c>
      <c r="C251" s="111">
        <v>275</v>
      </c>
      <c r="D251" s="117">
        <v>248</v>
      </c>
      <c r="E251" s="33">
        <v>300</v>
      </c>
      <c r="F251" s="33">
        <v>300</v>
      </c>
      <c r="G251" s="33">
        <v>300</v>
      </c>
      <c r="H251" s="33">
        <v>300</v>
      </c>
      <c r="I251" s="33">
        <v>300</v>
      </c>
    </row>
    <row r="252" spans="1:9" ht="15">
      <c r="A252" s="35">
        <v>635006</v>
      </c>
      <c r="B252" s="42" t="s">
        <v>223</v>
      </c>
      <c r="C252" s="111">
        <v>870</v>
      </c>
      <c r="D252" s="117">
        <v>618</v>
      </c>
      <c r="E252" s="33">
        <v>1000</v>
      </c>
      <c r="F252" s="33">
        <v>1000</v>
      </c>
      <c r="G252" s="33">
        <v>900</v>
      </c>
      <c r="H252" s="33">
        <v>900</v>
      </c>
      <c r="I252" s="33">
        <v>900</v>
      </c>
    </row>
    <row r="253" spans="1:9" ht="15">
      <c r="A253" s="35">
        <v>637012</v>
      </c>
      <c r="B253" s="42" t="s">
        <v>224</v>
      </c>
      <c r="C253" s="111">
        <v>20</v>
      </c>
      <c r="D253" s="117">
        <v>20</v>
      </c>
      <c r="E253" s="33">
        <v>25</v>
      </c>
      <c r="F253" s="33">
        <v>21</v>
      </c>
      <c r="G253" s="33">
        <v>25</v>
      </c>
      <c r="H253" s="33">
        <v>25</v>
      </c>
      <c r="I253" s="33">
        <v>25</v>
      </c>
    </row>
    <row r="254" spans="1:9" ht="15">
      <c r="A254" s="35">
        <v>717002</v>
      </c>
      <c r="B254" s="83" t="s">
        <v>375</v>
      </c>
      <c r="C254" s="142">
        <v>0</v>
      </c>
      <c r="D254" s="123">
        <v>0</v>
      </c>
      <c r="E254" s="75">
        <v>0</v>
      </c>
      <c r="F254" s="75">
        <v>0</v>
      </c>
      <c r="G254" s="75">
        <v>8000</v>
      </c>
      <c r="H254" s="75">
        <v>0</v>
      </c>
      <c r="I254" s="75">
        <v>0</v>
      </c>
    </row>
    <row r="255" spans="1:9" ht="15">
      <c r="A255" s="38" t="s">
        <v>225</v>
      </c>
      <c r="B255" s="33"/>
      <c r="C255" s="113">
        <v>1165</v>
      </c>
      <c r="D255" s="113">
        <v>886</v>
      </c>
      <c r="E255" s="36">
        <f>SUM(E251:E254)</f>
        <v>1325</v>
      </c>
      <c r="F255" s="36">
        <f>SUM(F251:F254)</f>
        <v>1321</v>
      </c>
      <c r="G255" s="36">
        <f>SUM(G251:G254)</f>
        <v>9225</v>
      </c>
      <c r="H255" s="36">
        <f>SUM(H251:H254)</f>
        <v>1225</v>
      </c>
      <c r="I255" s="36">
        <f>SUM(I251:I254)</f>
        <v>1225</v>
      </c>
    </row>
    <row r="256" spans="1:9" s="32" customFormat="1" ht="15">
      <c r="A256" s="36" t="s">
        <v>226</v>
      </c>
      <c r="B256" s="33"/>
      <c r="C256" s="113">
        <v>4983</v>
      </c>
      <c r="D256" s="113">
        <v>2827</v>
      </c>
      <c r="E256" s="36">
        <f>SUM(E249+E255)</f>
        <v>3834.1099999999997</v>
      </c>
      <c r="F256" s="36">
        <f>SUM(F249+F255)</f>
        <v>2730.4</v>
      </c>
      <c r="G256" s="36">
        <f>SUM(G249+G255)</f>
        <v>11034.4</v>
      </c>
      <c r="H256" s="36">
        <f>SUM(H249+H255)</f>
        <v>3034.4</v>
      </c>
      <c r="I256" s="36">
        <f>SUM(I249+I255)</f>
        <v>3034.4</v>
      </c>
    </row>
    <row r="257" spans="1:9" ht="15">
      <c r="A257" s="53" t="s">
        <v>227</v>
      </c>
      <c r="B257" s="33"/>
      <c r="C257" s="118"/>
      <c r="D257" s="18"/>
      <c r="E257" s="33"/>
      <c r="F257" s="33"/>
      <c r="G257" s="33"/>
      <c r="H257" s="33"/>
      <c r="I257" s="33"/>
    </row>
    <row r="258" spans="1:9" ht="15">
      <c r="A258" s="60" t="s">
        <v>228</v>
      </c>
      <c r="B258" s="33"/>
      <c r="C258" s="118"/>
      <c r="D258" s="18"/>
      <c r="E258" s="33"/>
      <c r="F258" s="33"/>
      <c r="G258" s="33"/>
      <c r="H258" s="33"/>
      <c r="I258" s="33"/>
    </row>
    <row r="259" spans="1:9" ht="15">
      <c r="A259" s="35">
        <v>633006</v>
      </c>
      <c r="B259" s="42" t="s">
        <v>229</v>
      </c>
      <c r="C259" s="111">
        <v>847</v>
      </c>
      <c r="D259" s="117">
        <v>474</v>
      </c>
      <c r="E259" s="33">
        <v>500</v>
      </c>
      <c r="F259" s="33">
        <v>0</v>
      </c>
      <c r="G259" s="33">
        <v>450</v>
      </c>
      <c r="H259" s="33">
        <v>450</v>
      </c>
      <c r="I259" s="33">
        <v>450</v>
      </c>
    </row>
    <row r="260" spans="1:9" ht="15">
      <c r="A260" s="35">
        <v>637004</v>
      </c>
      <c r="B260" s="42" t="s">
        <v>230</v>
      </c>
      <c r="C260" s="111">
        <v>59170</v>
      </c>
      <c r="D260" s="117">
        <v>60592</v>
      </c>
      <c r="E260" s="33">
        <v>65000</v>
      </c>
      <c r="F260" s="33">
        <v>63000</v>
      </c>
      <c r="G260" s="33">
        <v>68000</v>
      </c>
      <c r="H260" s="33">
        <v>68000</v>
      </c>
      <c r="I260" s="33">
        <v>68000</v>
      </c>
    </row>
    <row r="261" spans="1:9" s="32" customFormat="1" ht="15">
      <c r="A261" s="35">
        <v>637005</v>
      </c>
      <c r="B261" s="42" t="s">
        <v>430</v>
      </c>
      <c r="C261" s="111">
        <v>8299</v>
      </c>
      <c r="D261" s="117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</row>
    <row r="262" spans="1:9" ht="15">
      <c r="A262" s="35">
        <v>717001</v>
      </c>
      <c r="B262" s="74" t="s">
        <v>231</v>
      </c>
      <c r="C262" s="124">
        <v>0</v>
      </c>
      <c r="D262" s="124">
        <v>0</v>
      </c>
      <c r="E262" s="75">
        <v>133257</v>
      </c>
      <c r="F262" s="75">
        <v>0</v>
      </c>
      <c r="G262" s="75">
        <v>132167</v>
      </c>
      <c r="H262" s="75">
        <v>0</v>
      </c>
      <c r="I262" s="75">
        <v>0</v>
      </c>
    </row>
    <row r="263" spans="1:9" ht="15">
      <c r="A263" s="35">
        <v>717001</v>
      </c>
      <c r="B263" s="83" t="s">
        <v>376</v>
      </c>
      <c r="C263" s="142">
        <v>0</v>
      </c>
      <c r="D263" s="123">
        <v>0</v>
      </c>
      <c r="E263" s="75">
        <v>0</v>
      </c>
      <c r="F263" s="75">
        <v>926</v>
      </c>
      <c r="G263" s="75">
        <v>0</v>
      </c>
      <c r="H263" s="75">
        <v>0</v>
      </c>
      <c r="I263" s="75">
        <v>0</v>
      </c>
    </row>
    <row r="264" spans="1:9" ht="15">
      <c r="A264" s="48">
        <v>717001</v>
      </c>
      <c r="B264" s="83" t="s">
        <v>377</v>
      </c>
      <c r="C264" s="142">
        <v>0</v>
      </c>
      <c r="D264" s="123">
        <v>0</v>
      </c>
      <c r="E264" s="75">
        <v>0</v>
      </c>
      <c r="F264" s="75">
        <v>109</v>
      </c>
      <c r="G264" s="75">
        <v>0</v>
      </c>
      <c r="H264" s="75">
        <v>0</v>
      </c>
      <c r="I264" s="75">
        <v>0</v>
      </c>
    </row>
    <row r="265" spans="1:9" s="32" customFormat="1" ht="15">
      <c r="A265" s="48">
        <v>717001</v>
      </c>
      <c r="B265" s="83" t="s">
        <v>378</v>
      </c>
      <c r="C265" s="123">
        <v>0</v>
      </c>
      <c r="D265" s="123">
        <v>0</v>
      </c>
      <c r="E265" s="75">
        <v>0</v>
      </c>
      <c r="F265" s="75">
        <v>55</v>
      </c>
      <c r="G265" s="75">
        <v>0</v>
      </c>
      <c r="H265" s="75">
        <v>0</v>
      </c>
      <c r="I265" s="75">
        <v>0</v>
      </c>
    </row>
    <row r="266" spans="1:9" s="32" customFormat="1" ht="15">
      <c r="A266" s="35">
        <v>713004</v>
      </c>
      <c r="B266" s="74" t="s">
        <v>379</v>
      </c>
      <c r="C266" s="122">
        <v>0</v>
      </c>
      <c r="D266" s="124">
        <v>0</v>
      </c>
      <c r="E266" s="75">
        <v>0</v>
      </c>
      <c r="F266" s="75">
        <v>0</v>
      </c>
      <c r="G266" s="75">
        <v>3000</v>
      </c>
      <c r="H266" s="75">
        <v>0</v>
      </c>
      <c r="I266" s="75">
        <v>0</v>
      </c>
    </row>
    <row r="267" spans="1:9" s="32" customFormat="1" ht="15">
      <c r="A267" s="38" t="s">
        <v>232</v>
      </c>
      <c r="B267" s="33"/>
      <c r="C267" s="36">
        <v>68316</v>
      </c>
      <c r="D267" s="113">
        <v>61066</v>
      </c>
      <c r="E267" s="36">
        <f>SUM(E259:E266)</f>
        <v>198757</v>
      </c>
      <c r="F267" s="36">
        <f>SUM(F259:F266)</f>
        <v>64090</v>
      </c>
      <c r="G267" s="36">
        <f>SUM(G259:G266)</f>
        <v>203617</v>
      </c>
      <c r="H267" s="36">
        <f>SUM(H259:H266)</f>
        <v>68450</v>
      </c>
      <c r="I267" s="36">
        <f>SUM(I259:I266)</f>
        <v>68450</v>
      </c>
    </row>
    <row r="268" spans="1:9" s="32" customFormat="1" ht="15">
      <c r="A268" s="60" t="s">
        <v>233</v>
      </c>
      <c r="B268" s="33"/>
      <c r="C268" s="18"/>
      <c r="D268" s="33"/>
      <c r="E268" s="33"/>
      <c r="F268" s="33"/>
      <c r="G268" s="33"/>
      <c r="H268" s="33"/>
      <c r="I268" s="33"/>
    </row>
    <row r="269" spans="1:9" ht="15">
      <c r="A269" s="79">
        <v>611</v>
      </c>
      <c r="B269" s="37" t="s">
        <v>94</v>
      </c>
      <c r="C269" s="18">
        <v>0</v>
      </c>
      <c r="D269" s="118">
        <v>0</v>
      </c>
      <c r="E269" s="33">
        <v>0</v>
      </c>
      <c r="F269" s="33">
        <v>0</v>
      </c>
      <c r="G269" s="33">
        <v>4560</v>
      </c>
      <c r="H269" s="33">
        <v>4560</v>
      </c>
      <c r="I269" s="33">
        <v>4560</v>
      </c>
    </row>
    <row r="270" spans="1:9" ht="15">
      <c r="A270" s="84">
        <v>612001</v>
      </c>
      <c r="B270" s="37" t="s">
        <v>95</v>
      </c>
      <c r="C270" s="18">
        <v>0</v>
      </c>
      <c r="D270" s="118">
        <v>0</v>
      </c>
      <c r="E270" s="33">
        <v>0</v>
      </c>
      <c r="F270" s="33">
        <v>0</v>
      </c>
      <c r="G270" s="33">
        <v>3650</v>
      </c>
      <c r="H270" s="33">
        <v>3650</v>
      </c>
      <c r="I270" s="33">
        <v>3650</v>
      </c>
    </row>
    <row r="271" spans="1:9" ht="15">
      <c r="A271" s="79">
        <v>621</v>
      </c>
      <c r="B271" s="37" t="s">
        <v>165</v>
      </c>
      <c r="C271" s="18">
        <v>0</v>
      </c>
      <c r="D271" s="118">
        <v>259</v>
      </c>
      <c r="E271" s="33">
        <v>0</v>
      </c>
      <c r="F271" s="33">
        <v>0</v>
      </c>
      <c r="G271" s="33">
        <v>1140</v>
      </c>
      <c r="H271" s="33">
        <v>1140</v>
      </c>
      <c r="I271" s="33">
        <v>1140</v>
      </c>
    </row>
    <row r="272" spans="1:9" s="32" customFormat="1" ht="15">
      <c r="A272" s="84">
        <v>621001</v>
      </c>
      <c r="B272" s="37" t="s">
        <v>100</v>
      </c>
      <c r="C272" s="18">
        <v>0</v>
      </c>
      <c r="D272" s="118">
        <v>36</v>
      </c>
      <c r="E272" s="33">
        <v>0</v>
      </c>
      <c r="F272" s="33">
        <v>0</v>
      </c>
      <c r="G272" s="33">
        <v>161</v>
      </c>
      <c r="H272" s="33">
        <v>161</v>
      </c>
      <c r="I272" s="33">
        <v>161</v>
      </c>
    </row>
    <row r="273" spans="1:9" s="32" customFormat="1" ht="15">
      <c r="A273" s="84">
        <v>625002</v>
      </c>
      <c r="B273" s="37" t="s">
        <v>166</v>
      </c>
      <c r="C273" s="18">
        <v>0</v>
      </c>
      <c r="D273" s="118">
        <v>362</v>
      </c>
      <c r="E273" s="33">
        <v>0</v>
      </c>
      <c r="F273" s="33">
        <v>0</v>
      </c>
      <c r="G273" s="33">
        <v>1595</v>
      </c>
      <c r="H273" s="33">
        <v>1595</v>
      </c>
      <c r="I273" s="33">
        <v>1595</v>
      </c>
    </row>
    <row r="274" spans="1:9" s="32" customFormat="1" ht="15">
      <c r="A274" s="85">
        <v>625003</v>
      </c>
      <c r="B274" s="37" t="s">
        <v>102</v>
      </c>
      <c r="C274" s="18">
        <v>11</v>
      </c>
      <c r="D274" s="118">
        <v>46</v>
      </c>
      <c r="E274" s="33">
        <v>0</v>
      </c>
      <c r="F274" s="33">
        <v>10</v>
      </c>
      <c r="G274" s="33">
        <v>91</v>
      </c>
      <c r="H274" s="33">
        <v>91</v>
      </c>
      <c r="I274" s="33">
        <v>91</v>
      </c>
    </row>
    <row r="275" spans="1:9" s="32" customFormat="1" ht="15">
      <c r="A275" s="35">
        <v>625004</v>
      </c>
      <c r="B275" s="37" t="s">
        <v>103</v>
      </c>
      <c r="C275" s="18">
        <v>0</v>
      </c>
      <c r="D275" s="118">
        <v>78</v>
      </c>
      <c r="E275" s="33">
        <v>0</v>
      </c>
      <c r="F275" s="33">
        <v>0</v>
      </c>
      <c r="G275" s="33">
        <v>346</v>
      </c>
      <c r="H275" s="33">
        <v>346</v>
      </c>
      <c r="I275" s="33">
        <v>346</v>
      </c>
    </row>
    <row r="276" spans="1:9" s="32" customFormat="1" ht="15">
      <c r="A276" s="35">
        <v>625005</v>
      </c>
      <c r="B276" s="37" t="s">
        <v>167</v>
      </c>
      <c r="C276" s="18">
        <v>0</v>
      </c>
      <c r="D276" s="118">
        <v>26</v>
      </c>
      <c r="E276" s="33">
        <v>0</v>
      </c>
      <c r="F276" s="33">
        <v>0</v>
      </c>
      <c r="G276" s="33">
        <v>115</v>
      </c>
      <c r="H276" s="33">
        <v>115</v>
      </c>
      <c r="I276" s="33">
        <v>115</v>
      </c>
    </row>
    <row r="277" spans="1:9" ht="15">
      <c r="A277" s="35">
        <v>625007</v>
      </c>
      <c r="B277" s="37" t="s">
        <v>105</v>
      </c>
      <c r="C277" s="18">
        <v>0</v>
      </c>
      <c r="D277" s="118">
        <v>123</v>
      </c>
      <c r="E277" s="33">
        <v>0</v>
      </c>
      <c r="F277" s="33">
        <v>0</v>
      </c>
      <c r="G277" s="33">
        <v>540</v>
      </c>
      <c r="H277" s="33">
        <v>540</v>
      </c>
      <c r="I277" s="33">
        <v>540</v>
      </c>
    </row>
    <row r="278" spans="1:9" s="32" customFormat="1" ht="15">
      <c r="A278" s="35">
        <v>632001</v>
      </c>
      <c r="B278" s="42" t="s">
        <v>234</v>
      </c>
      <c r="C278" s="117">
        <v>12411</v>
      </c>
      <c r="D278" s="111">
        <v>12811</v>
      </c>
      <c r="E278" s="33">
        <v>15000</v>
      </c>
      <c r="F278" s="33">
        <v>11000</v>
      </c>
      <c r="G278" s="33">
        <v>7000</v>
      </c>
      <c r="H278" s="33">
        <v>7000</v>
      </c>
      <c r="I278" s="33">
        <v>7000</v>
      </c>
    </row>
    <row r="279" spans="1:9" s="32" customFormat="1" ht="15">
      <c r="A279" s="35">
        <v>632002</v>
      </c>
      <c r="B279" s="42" t="s">
        <v>349</v>
      </c>
      <c r="C279" s="111">
        <v>0</v>
      </c>
      <c r="D279" s="111">
        <v>0</v>
      </c>
      <c r="E279" s="33">
        <v>0</v>
      </c>
      <c r="F279" s="33">
        <v>0</v>
      </c>
      <c r="G279" s="33">
        <v>75000</v>
      </c>
      <c r="H279" s="33">
        <v>75000</v>
      </c>
      <c r="I279" s="33">
        <v>75000</v>
      </c>
    </row>
    <row r="280" spans="1:9" s="32" customFormat="1" ht="15">
      <c r="A280" s="35">
        <v>633003</v>
      </c>
      <c r="B280" s="42" t="s">
        <v>235</v>
      </c>
      <c r="C280" s="111">
        <v>48</v>
      </c>
      <c r="D280" s="111">
        <v>34</v>
      </c>
      <c r="E280" s="33">
        <v>0</v>
      </c>
      <c r="F280" s="33">
        <v>0</v>
      </c>
      <c r="G280" s="33">
        <v>100</v>
      </c>
      <c r="H280" s="33">
        <v>100</v>
      </c>
      <c r="I280" s="33">
        <v>100</v>
      </c>
    </row>
    <row r="281" spans="1:9" ht="15">
      <c r="A281" s="35">
        <v>633006</v>
      </c>
      <c r="B281" s="42" t="s">
        <v>186</v>
      </c>
      <c r="C281" s="111">
        <v>380</v>
      </c>
      <c r="D281" s="111">
        <v>536</v>
      </c>
      <c r="E281" s="33">
        <v>350</v>
      </c>
      <c r="F281" s="33">
        <v>1000</v>
      </c>
      <c r="G281" s="33">
        <v>1000</v>
      </c>
      <c r="H281" s="33">
        <v>1000</v>
      </c>
      <c r="I281" s="33">
        <v>1000</v>
      </c>
    </row>
    <row r="282" spans="1:9" s="32" customFormat="1" ht="15">
      <c r="A282" s="35">
        <v>633015</v>
      </c>
      <c r="B282" s="42" t="s">
        <v>188</v>
      </c>
      <c r="C282" s="111">
        <v>228</v>
      </c>
      <c r="D282" s="111">
        <v>0</v>
      </c>
      <c r="E282" s="33">
        <v>300</v>
      </c>
      <c r="F282" s="33">
        <v>100</v>
      </c>
      <c r="G282" s="33">
        <v>200</v>
      </c>
      <c r="H282" s="33">
        <v>200</v>
      </c>
      <c r="I282" s="33">
        <v>200</v>
      </c>
    </row>
    <row r="283" spans="1:9" ht="15">
      <c r="A283" s="35">
        <v>635004</v>
      </c>
      <c r="B283" s="42" t="s">
        <v>133</v>
      </c>
      <c r="C283" s="111">
        <v>8992</v>
      </c>
      <c r="D283" s="111">
        <v>3562</v>
      </c>
      <c r="E283" s="33">
        <v>10000</v>
      </c>
      <c r="F283" s="33">
        <v>2000</v>
      </c>
      <c r="G283" s="33">
        <v>2000</v>
      </c>
      <c r="H283" s="33">
        <v>2000</v>
      </c>
      <c r="I283" s="33">
        <v>2000</v>
      </c>
    </row>
    <row r="284" spans="1:9" ht="15">
      <c r="A284" s="35">
        <v>637004</v>
      </c>
      <c r="B284" s="42" t="s">
        <v>236</v>
      </c>
      <c r="C284" s="111">
        <v>6434</v>
      </c>
      <c r="D284" s="111">
        <v>4242</v>
      </c>
      <c r="E284" s="33">
        <v>8000</v>
      </c>
      <c r="F284" s="33">
        <v>8000</v>
      </c>
      <c r="G284" s="33">
        <v>7000</v>
      </c>
      <c r="H284" s="33">
        <v>7000</v>
      </c>
      <c r="I284" s="33">
        <v>7000</v>
      </c>
    </row>
    <row r="285" spans="1:9" ht="15">
      <c r="A285" s="35">
        <v>637005</v>
      </c>
      <c r="B285" s="42" t="s">
        <v>237</v>
      </c>
      <c r="C285" s="111">
        <v>0</v>
      </c>
      <c r="D285" s="111">
        <v>0</v>
      </c>
      <c r="E285" s="33">
        <v>700</v>
      </c>
      <c r="F285" s="33">
        <v>2300</v>
      </c>
      <c r="G285" s="33">
        <v>600</v>
      </c>
      <c r="H285" s="33">
        <v>600</v>
      </c>
      <c r="I285" s="33">
        <v>600</v>
      </c>
    </row>
    <row r="286" spans="1:9" ht="15">
      <c r="A286" s="35">
        <v>637015</v>
      </c>
      <c r="B286" s="42" t="s">
        <v>238</v>
      </c>
      <c r="C286" s="111">
        <v>1543</v>
      </c>
      <c r="D286" s="111">
        <v>1724</v>
      </c>
      <c r="E286" s="33">
        <v>1600</v>
      </c>
      <c r="F286" s="33">
        <v>1600</v>
      </c>
      <c r="G286" s="33">
        <v>1600</v>
      </c>
      <c r="H286" s="33">
        <v>1600</v>
      </c>
      <c r="I286" s="33">
        <v>1600</v>
      </c>
    </row>
    <row r="287" spans="1:9" ht="15">
      <c r="A287" s="35">
        <v>637027</v>
      </c>
      <c r="B287" s="42" t="s">
        <v>219</v>
      </c>
      <c r="C287" s="111">
        <v>1757</v>
      </c>
      <c r="D287" s="111">
        <v>5354</v>
      </c>
      <c r="E287" s="33">
        <v>0</v>
      </c>
      <c r="F287" s="33">
        <v>1200</v>
      </c>
      <c r="G287" s="33">
        <v>1850</v>
      </c>
      <c r="H287" s="33">
        <v>1850</v>
      </c>
      <c r="I287" s="33">
        <v>1850</v>
      </c>
    </row>
    <row r="288" spans="1:9" ht="15">
      <c r="A288" s="35">
        <v>713004</v>
      </c>
      <c r="B288" s="74" t="s">
        <v>239</v>
      </c>
      <c r="C288" s="124">
        <v>0</v>
      </c>
      <c r="D288" s="124">
        <v>0</v>
      </c>
      <c r="E288" s="75">
        <v>6000</v>
      </c>
      <c r="F288" s="75">
        <v>3650</v>
      </c>
      <c r="G288" s="75">
        <v>0</v>
      </c>
      <c r="H288" s="75">
        <v>0</v>
      </c>
      <c r="I288" s="75">
        <v>0</v>
      </c>
    </row>
    <row r="289" spans="1:9" ht="15">
      <c r="A289" s="35">
        <v>717002</v>
      </c>
      <c r="B289" s="74" t="s">
        <v>380</v>
      </c>
      <c r="C289" s="124">
        <v>0</v>
      </c>
      <c r="D289" s="124">
        <v>0</v>
      </c>
      <c r="E289" s="75">
        <v>0</v>
      </c>
      <c r="F289" s="75">
        <v>32000</v>
      </c>
      <c r="G289" s="75">
        <v>30000</v>
      </c>
      <c r="H289" s="75">
        <v>0</v>
      </c>
      <c r="I289" s="75">
        <v>0</v>
      </c>
    </row>
    <row r="290" spans="1:9" ht="15">
      <c r="A290" s="40" t="s">
        <v>240</v>
      </c>
      <c r="B290" s="33"/>
      <c r="C290" s="113">
        <v>31804</v>
      </c>
      <c r="D290" s="113">
        <v>29193</v>
      </c>
      <c r="E290" s="36">
        <f>SUM(E269:E289)</f>
        <v>41950</v>
      </c>
      <c r="F290" s="36">
        <f>SUM(F269:F289)</f>
        <v>62860</v>
      </c>
      <c r="G290" s="36">
        <f>SUM(G269:G289)</f>
        <v>138548</v>
      </c>
      <c r="H290" s="36">
        <f>SUM(H269:H289)</f>
        <v>108548</v>
      </c>
      <c r="I290" s="36">
        <f>SUM(I269:I289)</f>
        <v>108548</v>
      </c>
    </row>
    <row r="291" spans="1:9" s="32" customFormat="1" ht="15">
      <c r="A291" s="36" t="s">
        <v>241</v>
      </c>
      <c r="B291" s="36"/>
      <c r="C291" s="36"/>
      <c r="D291" s="113" t="s">
        <v>88</v>
      </c>
      <c r="E291" s="36"/>
      <c r="F291" s="33"/>
      <c r="G291" s="33"/>
      <c r="H291" s="33"/>
      <c r="I291" s="33"/>
    </row>
    <row r="292" spans="1:9" ht="15">
      <c r="A292" s="33"/>
      <c r="B292" s="33"/>
      <c r="C292" s="36">
        <v>100120</v>
      </c>
      <c r="D292" s="36">
        <v>90259</v>
      </c>
      <c r="E292" s="36">
        <f>SUM(E267+E290)</f>
        <v>240707</v>
      </c>
      <c r="F292" s="36">
        <f>SUM(F267+F290)</f>
        <v>126950</v>
      </c>
      <c r="G292" s="36">
        <f>SUM(G267+G290)</f>
        <v>342165</v>
      </c>
      <c r="H292" s="36">
        <f>SUM(H267+H290)</f>
        <v>176998</v>
      </c>
      <c r="I292" s="36">
        <f>SUM(I267+I290)</f>
        <v>176998</v>
      </c>
    </row>
    <row r="293" spans="1:9" ht="15">
      <c r="A293" s="64" t="s">
        <v>242</v>
      </c>
      <c r="B293" s="43"/>
      <c r="C293" s="143"/>
      <c r="D293" s="43"/>
      <c r="E293" s="43"/>
      <c r="F293" s="43"/>
      <c r="G293" s="43"/>
      <c r="H293" s="43"/>
      <c r="I293" s="43"/>
    </row>
    <row r="294" spans="1:9" ht="15">
      <c r="A294" s="35">
        <v>633006</v>
      </c>
      <c r="B294" s="42" t="s">
        <v>243</v>
      </c>
      <c r="C294" s="111">
        <v>1157</v>
      </c>
      <c r="D294" s="125">
        <v>938</v>
      </c>
      <c r="E294" s="33">
        <v>1000</v>
      </c>
      <c r="F294" s="33">
        <v>1000</v>
      </c>
      <c r="G294" s="33">
        <v>900</v>
      </c>
      <c r="H294" s="33">
        <v>900</v>
      </c>
      <c r="I294" s="33">
        <v>900</v>
      </c>
    </row>
    <row r="295" spans="1:9" ht="15">
      <c r="A295" s="35">
        <v>635006</v>
      </c>
      <c r="B295" s="42" t="s">
        <v>244</v>
      </c>
      <c r="C295" s="111">
        <v>855</v>
      </c>
      <c r="D295" s="125">
        <v>120</v>
      </c>
      <c r="E295" s="33">
        <v>2000</v>
      </c>
      <c r="F295" s="33">
        <v>2000</v>
      </c>
      <c r="G295" s="33">
        <v>1800</v>
      </c>
      <c r="H295" s="33">
        <v>1800</v>
      </c>
      <c r="I295" s="33">
        <v>1800</v>
      </c>
    </row>
    <row r="296" spans="1:9" ht="15">
      <c r="A296" s="35">
        <v>717002</v>
      </c>
      <c r="B296" s="74" t="s">
        <v>245</v>
      </c>
      <c r="C296" s="124">
        <v>0</v>
      </c>
      <c r="D296" s="126">
        <v>227946</v>
      </c>
      <c r="E296" s="75">
        <v>0</v>
      </c>
      <c r="F296" s="75">
        <v>0</v>
      </c>
      <c r="G296" s="75">
        <v>0</v>
      </c>
      <c r="H296" s="75">
        <v>0</v>
      </c>
      <c r="I296" s="75">
        <v>0</v>
      </c>
    </row>
    <row r="297" spans="1:9" ht="15">
      <c r="A297" s="36" t="s">
        <v>246</v>
      </c>
      <c r="B297" s="33"/>
      <c r="C297" s="36">
        <v>2012</v>
      </c>
      <c r="D297" s="109">
        <v>229004</v>
      </c>
      <c r="E297" s="36">
        <f>SUM(E294:E296)</f>
        <v>3000</v>
      </c>
      <c r="F297" s="36">
        <f>SUM(F294:F296)</f>
        <v>3000</v>
      </c>
      <c r="G297" s="36">
        <f>SUM(G294:G296)</f>
        <v>2700</v>
      </c>
      <c r="H297" s="36">
        <f>SUM(H294:H296)</f>
        <v>2700</v>
      </c>
      <c r="I297" s="36">
        <f>SUM(I294:I296)</f>
        <v>2700</v>
      </c>
    </row>
    <row r="298" spans="1:9" ht="15">
      <c r="A298" s="62" t="s">
        <v>247</v>
      </c>
      <c r="B298" s="33"/>
      <c r="C298" s="18"/>
      <c r="D298" s="33"/>
      <c r="E298" s="33"/>
      <c r="F298" s="33"/>
      <c r="G298" s="33"/>
      <c r="H298" s="33"/>
      <c r="I298" s="33"/>
    </row>
    <row r="299" spans="1:9" ht="15">
      <c r="A299" s="60" t="s">
        <v>248</v>
      </c>
      <c r="B299" s="33"/>
      <c r="C299" s="18"/>
      <c r="D299" s="33"/>
      <c r="E299" s="33"/>
      <c r="F299" s="33"/>
      <c r="G299" s="33"/>
      <c r="H299" s="33"/>
      <c r="I299" s="33"/>
    </row>
    <row r="300" spans="1:9" ht="15">
      <c r="A300" s="33" t="s">
        <v>107</v>
      </c>
      <c r="B300" s="42" t="s">
        <v>249</v>
      </c>
      <c r="C300" s="111">
        <v>241</v>
      </c>
      <c r="D300" s="117">
        <v>245</v>
      </c>
      <c r="E300" s="33">
        <v>300</v>
      </c>
      <c r="F300" s="33">
        <v>300</v>
      </c>
      <c r="G300" s="33">
        <v>300</v>
      </c>
      <c r="H300" s="33">
        <v>300</v>
      </c>
      <c r="I300" s="33">
        <v>300</v>
      </c>
    </row>
    <row r="301" spans="1:9" ht="15">
      <c r="A301" s="33" t="s">
        <v>109</v>
      </c>
      <c r="B301" s="42" t="s">
        <v>250</v>
      </c>
      <c r="C301" s="111">
        <v>479</v>
      </c>
      <c r="D301" s="117">
        <v>570</v>
      </c>
      <c r="E301" s="33">
        <v>500</v>
      </c>
      <c r="F301" s="33">
        <v>350</v>
      </c>
      <c r="G301" s="33">
        <v>500</v>
      </c>
      <c r="H301" s="33">
        <v>500</v>
      </c>
      <c r="I301" s="33">
        <v>500</v>
      </c>
    </row>
    <row r="302" spans="1:9" ht="15">
      <c r="A302" s="35">
        <v>637015</v>
      </c>
      <c r="B302" s="42" t="s">
        <v>251</v>
      </c>
      <c r="C302" s="111">
        <v>256</v>
      </c>
      <c r="D302" s="117">
        <v>256</v>
      </c>
      <c r="E302" s="33">
        <v>256</v>
      </c>
      <c r="F302" s="33">
        <v>256</v>
      </c>
      <c r="G302" s="33">
        <v>256</v>
      </c>
      <c r="H302" s="33">
        <v>256</v>
      </c>
      <c r="I302" s="33">
        <v>256</v>
      </c>
    </row>
    <row r="303" spans="1:9" s="32" customFormat="1" ht="15">
      <c r="A303" s="35">
        <v>641001</v>
      </c>
      <c r="B303" s="42" t="s">
        <v>431</v>
      </c>
      <c r="C303" s="111">
        <v>1032</v>
      </c>
      <c r="D303" s="117">
        <v>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</row>
    <row r="304" spans="1:9" ht="15">
      <c r="A304" s="38" t="s">
        <v>252</v>
      </c>
      <c r="B304" s="33"/>
      <c r="C304" s="113">
        <v>2008</v>
      </c>
      <c r="D304" s="113">
        <v>1071</v>
      </c>
      <c r="E304" s="36">
        <f>SUM(E300:E303)</f>
        <v>1056</v>
      </c>
      <c r="F304" s="36">
        <f>SUM(F300:F303)</f>
        <v>906</v>
      </c>
      <c r="G304" s="36">
        <f>SUM(G300:G303)</f>
        <v>1056</v>
      </c>
      <c r="H304" s="36">
        <f>SUM(H300:H303)</f>
        <v>1056</v>
      </c>
      <c r="I304" s="36">
        <f>SUM(I300:I303)</f>
        <v>1056</v>
      </c>
    </row>
    <row r="305" spans="1:9" ht="15">
      <c r="A305" s="60" t="s">
        <v>253</v>
      </c>
      <c r="B305" s="33"/>
      <c r="C305" s="18"/>
      <c r="D305" s="118"/>
      <c r="E305" s="33"/>
      <c r="F305" s="33"/>
      <c r="G305" s="33"/>
      <c r="H305" s="33"/>
      <c r="I305" s="33"/>
    </row>
    <row r="306" spans="1:9" ht="15">
      <c r="A306" s="84">
        <v>637011</v>
      </c>
      <c r="B306" s="37" t="s">
        <v>381</v>
      </c>
      <c r="C306" s="18">
        <v>0</v>
      </c>
      <c r="D306" s="118">
        <v>0</v>
      </c>
      <c r="E306" s="33">
        <v>0</v>
      </c>
      <c r="F306" s="33">
        <v>1457</v>
      </c>
      <c r="G306" s="33">
        <v>0</v>
      </c>
      <c r="H306" s="33">
        <v>0</v>
      </c>
      <c r="I306" s="33">
        <v>0</v>
      </c>
    </row>
    <row r="307" spans="1:9" ht="15">
      <c r="A307" s="84">
        <v>637011</v>
      </c>
      <c r="B307" s="37" t="s">
        <v>382</v>
      </c>
      <c r="C307" s="18">
        <v>0</v>
      </c>
      <c r="D307" s="118">
        <v>0</v>
      </c>
      <c r="E307" s="33">
        <v>0</v>
      </c>
      <c r="F307" s="33">
        <v>171</v>
      </c>
      <c r="G307" s="33">
        <v>0</v>
      </c>
      <c r="H307" s="33">
        <v>0</v>
      </c>
      <c r="I307" s="33">
        <v>0</v>
      </c>
    </row>
    <row r="308" spans="1:9" ht="15">
      <c r="A308" s="84">
        <v>637011</v>
      </c>
      <c r="B308" s="37" t="s">
        <v>383</v>
      </c>
      <c r="C308" s="18">
        <v>0</v>
      </c>
      <c r="D308" s="118">
        <v>0</v>
      </c>
      <c r="E308" s="33">
        <v>0</v>
      </c>
      <c r="F308" s="33">
        <v>3558</v>
      </c>
      <c r="G308" s="33">
        <v>0</v>
      </c>
      <c r="H308" s="33">
        <v>0</v>
      </c>
      <c r="I308" s="33">
        <v>0</v>
      </c>
    </row>
    <row r="309" spans="1:9" s="32" customFormat="1" ht="15">
      <c r="A309" s="60"/>
      <c r="B309" s="37" t="s">
        <v>384</v>
      </c>
      <c r="C309" s="18">
        <v>0</v>
      </c>
      <c r="D309" s="113">
        <v>0</v>
      </c>
      <c r="E309" s="33">
        <f>SUM(E306:E308)</f>
        <v>0</v>
      </c>
      <c r="F309" s="33">
        <f>SUM(F306:F308)</f>
        <v>5186</v>
      </c>
      <c r="G309" s="33">
        <f>SUM(G306:G308)</f>
        <v>0</v>
      </c>
      <c r="H309" s="33">
        <f>SUM(H306:H308)</f>
        <v>0</v>
      </c>
      <c r="I309" s="33">
        <f>SUM(I306:I308)</f>
        <v>0</v>
      </c>
    </row>
    <row r="310" spans="1:9" s="32" customFormat="1" ht="15">
      <c r="A310" s="35">
        <v>717002</v>
      </c>
      <c r="B310" s="74" t="s">
        <v>254</v>
      </c>
      <c r="C310" s="122">
        <v>0</v>
      </c>
      <c r="D310" s="124">
        <v>0</v>
      </c>
      <c r="E310" s="75">
        <v>0</v>
      </c>
      <c r="F310" s="75">
        <v>0</v>
      </c>
      <c r="G310" s="75">
        <v>0</v>
      </c>
      <c r="H310" s="75">
        <v>0</v>
      </c>
      <c r="I310" s="75">
        <v>0</v>
      </c>
    </row>
    <row r="311" spans="1:9" s="32" customFormat="1" ht="15">
      <c r="A311" s="35">
        <v>717002</v>
      </c>
      <c r="B311" s="74" t="s">
        <v>255</v>
      </c>
      <c r="C311" s="122">
        <v>0</v>
      </c>
      <c r="D311" s="124">
        <v>91357</v>
      </c>
      <c r="E311" s="75">
        <v>0</v>
      </c>
      <c r="F311" s="75">
        <v>286041</v>
      </c>
      <c r="G311" s="75">
        <v>0</v>
      </c>
      <c r="H311" s="75">
        <v>0</v>
      </c>
      <c r="I311" s="75">
        <v>0</v>
      </c>
    </row>
    <row r="312" spans="1:9" s="32" customFormat="1" ht="15">
      <c r="A312" s="35">
        <v>717002</v>
      </c>
      <c r="B312" s="74" t="s">
        <v>256</v>
      </c>
      <c r="C312" s="122">
        <v>0</v>
      </c>
      <c r="D312" s="124">
        <v>10748</v>
      </c>
      <c r="E312" s="75">
        <v>0</v>
      </c>
      <c r="F312" s="75">
        <v>33652</v>
      </c>
      <c r="G312" s="75">
        <v>0</v>
      </c>
      <c r="H312" s="75">
        <v>0</v>
      </c>
      <c r="I312" s="75">
        <v>0</v>
      </c>
    </row>
    <row r="313" spans="1:9" ht="15">
      <c r="A313" s="35">
        <v>717002</v>
      </c>
      <c r="B313" s="74" t="s">
        <v>257</v>
      </c>
      <c r="C313" s="122">
        <v>0</v>
      </c>
      <c r="D313" s="124">
        <v>13645</v>
      </c>
      <c r="E313" s="75">
        <v>0</v>
      </c>
      <c r="F313" s="75">
        <v>36156</v>
      </c>
      <c r="G313" s="75">
        <v>0</v>
      </c>
      <c r="H313" s="75">
        <v>0</v>
      </c>
      <c r="I313" s="75">
        <v>0</v>
      </c>
    </row>
    <row r="314" spans="1:9" ht="15">
      <c r="A314" s="35"/>
      <c r="B314" s="74" t="s">
        <v>389</v>
      </c>
      <c r="C314" s="122">
        <v>0</v>
      </c>
      <c r="D314" s="124">
        <v>115750</v>
      </c>
      <c r="E314" s="75">
        <f>SUM(E310:E313)</f>
        <v>0</v>
      </c>
      <c r="F314" s="75">
        <f>SUM(F310:F313)</f>
        <v>355849</v>
      </c>
      <c r="G314" s="75">
        <f>SUM(G310:G313)</f>
        <v>0</v>
      </c>
      <c r="H314" s="75">
        <f>SUM(H310:H313)</f>
        <v>0</v>
      </c>
      <c r="I314" s="75">
        <f>SUM(I310:I313)</f>
        <v>0</v>
      </c>
    </row>
    <row r="315" spans="1:9" ht="15">
      <c r="A315" s="38" t="s">
        <v>258</v>
      </c>
      <c r="B315" s="33"/>
      <c r="C315" s="18">
        <v>0</v>
      </c>
      <c r="D315" s="113">
        <v>115750</v>
      </c>
      <c r="E315" s="36">
        <f>SUM(E309:E313)</f>
        <v>0</v>
      </c>
      <c r="F315" s="36">
        <f>SUM(F309:F313)</f>
        <v>361035</v>
      </c>
      <c r="G315" s="36">
        <f>SUM(G309:G313)</f>
        <v>0</v>
      </c>
      <c r="H315" s="36">
        <f>SUM(H309:H313)</f>
        <v>0</v>
      </c>
      <c r="I315" s="36">
        <f>SUM(I309:I313)</f>
        <v>0</v>
      </c>
    </row>
    <row r="316" spans="1:9" s="32" customFormat="1" ht="15">
      <c r="A316" s="60" t="s">
        <v>259</v>
      </c>
      <c r="B316" s="33"/>
      <c r="C316" s="18"/>
      <c r="D316" s="118"/>
      <c r="E316" s="33"/>
      <c r="F316" s="33"/>
      <c r="G316" s="33"/>
      <c r="H316" s="33"/>
      <c r="I316" s="33"/>
    </row>
    <row r="317" spans="1:9" ht="15">
      <c r="A317" s="35">
        <v>637001</v>
      </c>
      <c r="B317" s="37" t="s">
        <v>260</v>
      </c>
      <c r="C317" s="18">
        <v>142</v>
      </c>
      <c r="D317" s="118">
        <v>529</v>
      </c>
      <c r="E317" s="33">
        <v>1000</v>
      </c>
      <c r="F317" s="33">
        <v>1000</v>
      </c>
      <c r="G317" s="33">
        <v>900</v>
      </c>
      <c r="H317" s="33">
        <v>900</v>
      </c>
      <c r="I317" s="33">
        <v>900</v>
      </c>
    </row>
    <row r="318" spans="1:9" ht="15">
      <c r="A318" s="38" t="s">
        <v>261</v>
      </c>
      <c r="B318" s="33"/>
      <c r="C318" s="36">
        <v>142</v>
      </c>
      <c r="D318" s="113">
        <v>529</v>
      </c>
      <c r="E318" s="36">
        <f>SUM(E317)</f>
        <v>1000</v>
      </c>
      <c r="F318" s="36">
        <f>SUM(F317)</f>
        <v>1000</v>
      </c>
      <c r="G318" s="36">
        <f>SUM(G317)</f>
        <v>900</v>
      </c>
      <c r="H318" s="36">
        <f>SUM(H317)</f>
        <v>900</v>
      </c>
      <c r="I318" s="36">
        <f>SUM(I317)</f>
        <v>900</v>
      </c>
    </row>
    <row r="319" spans="1:9" ht="15">
      <c r="A319" s="36" t="s">
        <v>262</v>
      </c>
      <c r="B319" s="33"/>
      <c r="C319" s="36">
        <v>2150</v>
      </c>
      <c r="D319" s="113">
        <v>117350</v>
      </c>
      <c r="E319" s="36">
        <f>SUM(E304+E315+E318)</f>
        <v>2056</v>
      </c>
      <c r="F319" s="36">
        <f>SUM(F304+F315+F318)</f>
        <v>362941</v>
      </c>
      <c r="G319" s="36">
        <f>SUM(G304+G315+G318)</f>
        <v>1956</v>
      </c>
      <c r="H319" s="36">
        <f>SUM(H304+H315+H318)</f>
        <v>1956</v>
      </c>
      <c r="I319" s="36">
        <f>SUM(I304+I315+I318)</f>
        <v>1956</v>
      </c>
    </row>
    <row r="320" spans="1:9" ht="15">
      <c r="A320" s="62" t="s">
        <v>263</v>
      </c>
      <c r="B320" s="33"/>
      <c r="C320" s="18"/>
      <c r="D320" s="118"/>
      <c r="E320" s="33"/>
      <c r="F320" s="33"/>
      <c r="G320" s="33"/>
      <c r="H320" s="33"/>
      <c r="I320" s="33"/>
    </row>
    <row r="321" spans="1:9" ht="15">
      <c r="A321" s="33" t="s">
        <v>107</v>
      </c>
      <c r="B321" s="42" t="s">
        <v>264</v>
      </c>
      <c r="C321" s="111">
        <v>2662</v>
      </c>
      <c r="D321" s="117">
        <v>2522</v>
      </c>
      <c r="E321" s="33">
        <v>5000</v>
      </c>
      <c r="F321" s="33">
        <v>6200</v>
      </c>
      <c r="G321" s="33">
        <v>6200</v>
      </c>
      <c r="H321" s="33">
        <v>6200</v>
      </c>
      <c r="I321" s="33">
        <v>6200</v>
      </c>
    </row>
    <row r="322" spans="1:9" ht="15">
      <c r="A322" s="33" t="s">
        <v>109</v>
      </c>
      <c r="B322" s="42" t="s">
        <v>265</v>
      </c>
      <c r="C322" s="111">
        <v>4832</v>
      </c>
      <c r="D322" s="117">
        <v>4746</v>
      </c>
      <c r="E322" s="33">
        <v>7000</v>
      </c>
      <c r="F322" s="33">
        <v>6050</v>
      </c>
      <c r="G322" s="33">
        <v>7000</v>
      </c>
      <c r="H322" s="33">
        <v>7000</v>
      </c>
      <c r="I322" s="33">
        <v>7000</v>
      </c>
    </row>
    <row r="323" spans="1:9" ht="15">
      <c r="A323" s="35">
        <v>642001</v>
      </c>
      <c r="B323" s="42" t="s">
        <v>266</v>
      </c>
      <c r="C323" s="111">
        <v>31466</v>
      </c>
      <c r="D323" s="117">
        <v>20121</v>
      </c>
      <c r="E323" s="33">
        <v>14000</v>
      </c>
      <c r="F323" s="33">
        <v>14000</v>
      </c>
      <c r="G323" s="33">
        <v>12000</v>
      </c>
      <c r="H323" s="33">
        <v>12000</v>
      </c>
      <c r="I323" s="33">
        <v>12000</v>
      </c>
    </row>
    <row r="324" spans="1:9" ht="15">
      <c r="A324" s="33" t="s">
        <v>199</v>
      </c>
      <c r="B324" s="42" t="s">
        <v>267</v>
      </c>
      <c r="C324" s="111">
        <v>700</v>
      </c>
      <c r="D324" s="117">
        <v>722</v>
      </c>
      <c r="E324" s="33">
        <v>1000</v>
      </c>
      <c r="F324" s="33">
        <v>1000</v>
      </c>
      <c r="G324" s="33">
        <v>1000</v>
      </c>
      <c r="H324" s="33">
        <v>1000</v>
      </c>
      <c r="I324" s="33">
        <v>1000</v>
      </c>
    </row>
    <row r="325" spans="1:9" ht="15">
      <c r="A325" s="57" t="s">
        <v>268</v>
      </c>
      <c r="B325" s="46"/>
      <c r="C325" s="127">
        <v>39660</v>
      </c>
      <c r="D325" s="127">
        <v>28111</v>
      </c>
      <c r="E325" s="57">
        <f>SUM(E321:E324)</f>
        <v>27000</v>
      </c>
      <c r="F325" s="57">
        <f>SUM(F321:F324)</f>
        <v>27250</v>
      </c>
      <c r="G325" s="57">
        <f>SUM(G321:G324)</f>
        <v>26200</v>
      </c>
      <c r="H325" s="57">
        <f>SUM(H321:H324)</f>
        <v>26200</v>
      </c>
      <c r="I325" s="57">
        <f>SUM(I321:I324)</f>
        <v>26200</v>
      </c>
    </row>
    <row r="326" spans="1:9" ht="15">
      <c r="A326" s="62" t="s">
        <v>269</v>
      </c>
      <c r="B326" s="33"/>
      <c r="C326" s="18"/>
      <c r="D326" s="118"/>
      <c r="E326" s="33"/>
      <c r="F326" s="33"/>
      <c r="G326" s="33"/>
      <c r="H326" s="33"/>
      <c r="I326" s="33"/>
    </row>
    <row r="327" spans="1:9" ht="15">
      <c r="A327" s="61" t="s">
        <v>270</v>
      </c>
      <c r="B327" s="43"/>
      <c r="C327" s="143"/>
      <c r="D327" s="120"/>
      <c r="E327" s="43"/>
      <c r="F327" s="43"/>
      <c r="G327" s="43"/>
      <c r="H327" s="43"/>
      <c r="I327" s="43"/>
    </row>
    <row r="328" spans="1:9" ht="15">
      <c r="A328" s="33" t="s">
        <v>107</v>
      </c>
      <c r="B328" s="42" t="s">
        <v>264</v>
      </c>
      <c r="C328" s="111">
        <v>1508</v>
      </c>
      <c r="D328" s="117">
        <v>1314</v>
      </c>
      <c r="E328" s="33">
        <v>2000</v>
      </c>
      <c r="F328" s="33">
        <v>1450</v>
      </c>
      <c r="G328" s="33">
        <v>1700</v>
      </c>
      <c r="H328" s="33">
        <v>1700</v>
      </c>
      <c r="I328" s="33">
        <v>1700</v>
      </c>
    </row>
    <row r="329" spans="1:9" ht="15">
      <c r="A329" s="41" t="s">
        <v>109</v>
      </c>
      <c r="B329" s="42" t="s">
        <v>265</v>
      </c>
      <c r="C329" s="111">
        <v>1521</v>
      </c>
      <c r="D329" s="117">
        <v>2389</v>
      </c>
      <c r="E329" s="33">
        <v>2800</v>
      </c>
      <c r="F329" s="33">
        <v>2300</v>
      </c>
      <c r="G329" s="33">
        <v>2500</v>
      </c>
      <c r="H329" s="33">
        <v>2500</v>
      </c>
      <c r="I329" s="33">
        <v>2500</v>
      </c>
    </row>
    <row r="330" spans="1:9" ht="15">
      <c r="A330" s="35">
        <v>633004</v>
      </c>
      <c r="B330" s="42" t="s">
        <v>271</v>
      </c>
      <c r="C330" s="111">
        <v>904</v>
      </c>
      <c r="D330" s="117">
        <v>176</v>
      </c>
      <c r="E330" s="33">
        <v>500</v>
      </c>
      <c r="F330" s="33">
        <v>200</v>
      </c>
      <c r="G330" s="33">
        <v>400</v>
      </c>
      <c r="H330" s="33">
        <v>400</v>
      </c>
      <c r="I330" s="33">
        <v>400</v>
      </c>
    </row>
    <row r="331" spans="1:9" ht="15">
      <c r="A331" s="35">
        <v>633006</v>
      </c>
      <c r="B331" s="42" t="s">
        <v>186</v>
      </c>
      <c r="C331" s="111">
        <v>239</v>
      </c>
      <c r="D331" s="117">
        <v>751</v>
      </c>
      <c r="E331" s="33">
        <v>1000</v>
      </c>
      <c r="F331" s="33">
        <v>1000</v>
      </c>
      <c r="G331" s="33">
        <v>900</v>
      </c>
      <c r="H331" s="33">
        <v>900</v>
      </c>
      <c r="I331" s="33">
        <v>900</v>
      </c>
    </row>
    <row r="332" spans="1:9" ht="15">
      <c r="A332" s="35">
        <v>633010</v>
      </c>
      <c r="B332" s="42" t="s">
        <v>272</v>
      </c>
      <c r="C332" s="111">
        <v>0</v>
      </c>
      <c r="D332" s="117">
        <v>0</v>
      </c>
      <c r="E332" s="33">
        <v>100</v>
      </c>
      <c r="F332" s="33">
        <v>100</v>
      </c>
      <c r="G332" s="33">
        <v>90</v>
      </c>
      <c r="H332" s="33">
        <v>90</v>
      </c>
      <c r="I332" s="33">
        <v>90</v>
      </c>
    </row>
    <row r="333" spans="1:9" ht="15">
      <c r="A333" s="35">
        <v>635004</v>
      </c>
      <c r="B333" s="42" t="s">
        <v>273</v>
      </c>
      <c r="C333" s="111">
        <v>56</v>
      </c>
      <c r="D333" s="117">
        <v>274</v>
      </c>
      <c r="E333" s="33">
        <v>150</v>
      </c>
      <c r="F333" s="33">
        <v>150</v>
      </c>
      <c r="G333" s="33">
        <v>130</v>
      </c>
      <c r="H333" s="33">
        <v>130</v>
      </c>
      <c r="I333" s="33">
        <v>130</v>
      </c>
    </row>
    <row r="334" spans="1:9" ht="15">
      <c r="A334" s="35">
        <v>637004</v>
      </c>
      <c r="B334" s="42" t="s">
        <v>274</v>
      </c>
      <c r="C334" s="111">
        <v>465</v>
      </c>
      <c r="D334" s="125">
        <v>192</v>
      </c>
      <c r="E334" s="33">
        <v>300</v>
      </c>
      <c r="F334" s="33">
        <v>300</v>
      </c>
      <c r="G334" s="33">
        <v>300</v>
      </c>
      <c r="H334" s="33">
        <v>300</v>
      </c>
      <c r="I334" s="33">
        <v>300</v>
      </c>
    </row>
    <row r="335" spans="1:9" ht="15">
      <c r="A335" s="38" t="s">
        <v>275</v>
      </c>
      <c r="B335" s="33"/>
      <c r="C335" s="36">
        <v>4693</v>
      </c>
      <c r="D335" s="109">
        <v>5096</v>
      </c>
      <c r="E335" s="36">
        <f>SUM(E328:E334)</f>
        <v>6850</v>
      </c>
      <c r="F335" s="36">
        <f>SUM(F328:F334)</f>
        <v>5500</v>
      </c>
      <c r="G335" s="36">
        <f>SUM(G328:G334)</f>
        <v>6020</v>
      </c>
      <c r="H335" s="36">
        <f>SUM(H328:H334)</f>
        <v>6020</v>
      </c>
      <c r="I335" s="36">
        <f>SUM(I328:I334)</f>
        <v>6020</v>
      </c>
    </row>
    <row r="336" spans="1:9" ht="15">
      <c r="A336" s="63" t="s">
        <v>276</v>
      </c>
      <c r="B336" s="33"/>
      <c r="C336" s="18"/>
      <c r="D336" s="105"/>
      <c r="E336" s="33"/>
      <c r="F336" s="33"/>
      <c r="G336" s="33"/>
      <c r="H336" s="33"/>
      <c r="I336" s="33"/>
    </row>
    <row r="337" spans="1:9" ht="15">
      <c r="A337" s="55">
        <v>611</v>
      </c>
      <c r="B337" s="42" t="s">
        <v>277</v>
      </c>
      <c r="C337" s="111">
        <v>4101</v>
      </c>
      <c r="D337" s="125">
        <v>3283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</row>
    <row r="338" spans="1:9" ht="15">
      <c r="A338" s="55">
        <v>621</v>
      </c>
      <c r="B338" s="42" t="s">
        <v>178</v>
      </c>
      <c r="C338" s="111">
        <v>408</v>
      </c>
      <c r="D338" s="125">
        <v>134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</row>
    <row r="339" spans="1:9" ht="15">
      <c r="A339" s="35">
        <v>625001</v>
      </c>
      <c r="B339" s="42" t="s">
        <v>100</v>
      </c>
      <c r="C339" s="111">
        <v>57</v>
      </c>
      <c r="D339" s="125">
        <v>19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</row>
    <row r="340" spans="1:9" ht="15">
      <c r="A340" s="35">
        <v>625002</v>
      </c>
      <c r="B340" s="42" t="s">
        <v>166</v>
      </c>
      <c r="C340" s="111">
        <v>570</v>
      </c>
      <c r="D340" s="125">
        <v>188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</row>
    <row r="341" spans="1:9" ht="15">
      <c r="A341" s="35">
        <v>625003</v>
      </c>
      <c r="B341" s="42" t="s">
        <v>102</v>
      </c>
      <c r="C341" s="111">
        <v>32</v>
      </c>
      <c r="D341" s="125">
        <v>26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</row>
    <row r="342" spans="1:9" ht="15">
      <c r="A342" s="35">
        <v>625007</v>
      </c>
      <c r="B342" s="42" t="s">
        <v>105</v>
      </c>
      <c r="C342" s="111">
        <v>194</v>
      </c>
      <c r="D342" s="125">
        <v>64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</row>
    <row r="343" spans="1:9" ht="15">
      <c r="A343" s="35">
        <v>633006</v>
      </c>
      <c r="B343" s="42" t="s">
        <v>186</v>
      </c>
      <c r="C343" s="111">
        <v>146</v>
      </c>
      <c r="D343" s="125">
        <v>3</v>
      </c>
      <c r="E343" s="33">
        <v>100</v>
      </c>
      <c r="F343" s="33">
        <v>100</v>
      </c>
      <c r="G343" s="33">
        <v>90</v>
      </c>
      <c r="H343" s="33">
        <v>90</v>
      </c>
      <c r="I343" s="33">
        <v>90</v>
      </c>
    </row>
    <row r="344" spans="1:9" ht="15">
      <c r="A344" s="35">
        <v>633009</v>
      </c>
      <c r="B344" s="42" t="s">
        <v>278</v>
      </c>
      <c r="C344" s="111">
        <v>664</v>
      </c>
      <c r="D344" s="125">
        <v>770</v>
      </c>
      <c r="E344" s="33">
        <v>500</v>
      </c>
      <c r="F344" s="33">
        <v>500</v>
      </c>
      <c r="G344" s="33">
        <v>450</v>
      </c>
      <c r="H344" s="33">
        <v>450</v>
      </c>
      <c r="I344" s="33">
        <v>450</v>
      </c>
    </row>
    <row r="345" spans="1:9" ht="15">
      <c r="A345" s="35">
        <v>633016</v>
      </c>
      <c r="B345" s="42" t="s">
        <v>130</v>
      </c>
      <c r="C345" s="111">
        <v>97</v>
      </c>
      <c r="D345" s="125">
        <v>109</v>
      </c>
      <c r="E345" s="33">
        <v>135</v>
      </c>
      <c r="F345" s="33">
        <v>135</v>
      </c>
      <c r="G345" s="33">
        <v>120</v>
      </c>
      <c r="H345" s="33">
        <v>120</v>
      </c>
      <c r="I345" s="33">
        <v>120</v>
      </c>
    </row>
    <row r="346" spans="1:9" ht="15">
      <c r="A346" s="38" t="s">
        <v>279</v>
      </c>
      <c r="B346" s="33"/>
      <c r="C346" s="36">
        <v>6269</v>
      </c>
      <c r="D346" s="109">
        <v>4596</v>
      </c>
      <c r="E346" s="36">
        <f>SUM(E337:E345)</f>
        <v>735</v>
      </c>
      <c r="F346" s="36">
        <f>SUM(F337:F345)</f>
        <v>735</v>
      </c>
      <c r="G346" s="36">
        <f>SUM(G337:G345)</f>
        <v>660</v>
      </c>
      <c r="H346" s="36">
        <f>SUM(H337:H345)</f>
        <v>660</v>
      </c>
      <c r="I346" s="36">
        <f>SUM(I337:I345)</f>
        <v>660</v>
      </c>
    </row>
    <row r="347" spans="1:9" ht="15">
      <c r="A347" s="60" t="s">
        <v>280</v>
      </c>
      <c r="B347" s="33"/>
      <c r="C347" s="18"/>
      <c r="D347" s="105"/>
      <c r="E347" s="33"/>
      <c r="F347" s="33"/>
      <c r="G347" s="33"/>
      <c r="H347" s="33"/>
      <c r="I347" s="33"/>
    </row>
    <row r="348" spans="1:9" ht="15">
      <c r="A348" s="35">
        <v>633006</v>
      </c>
      <c r="B348" s="42" t="s">
        <v>281</v>
      </c>
      <c r="C348" s="111">
        <v>135</v>
      </c>
      <c r="D348" s="125">
        <v>98</v>
      </c>
      <c r="E348" s="33">
        <v>150</v>
      </c>
      <c r="F348" s="33">
        <v>87</v>
      </c>
      <c r="G348" s="33">
        <v>130</v>
      </c>
      <c r="H348" s="33">
        <v>130</v>
      </c>
      <c r="I348" s="33">
        <v>130</v>
      </c>
    </row>
    <row r="349" spans="1:9" ht="15">
      <c r="A349" s="35">
        <v>637002</v>
      </c>
      <c r="B349" s="42" t="s">
        <v>385</v>
      </c>
      <c r="C349" s="111">
        <v>1461</v>
      </c>
      <c r="D349" s="125">
        <v>1711</v>
      </c>
      <c r="E349" s="33">
        <v>2000</v>
      </c>
      <c r="F349" s="33">
        <v>2000</v>
      </c>
      <c r="G349" s="33">
        <v>1800</v>
      </c>
      <c r="H349" s="33">
        <v>1800</v>
      </c>
      <c r="I349" s="33">
        <v>1800</v>
      </c>
    </row>
    <row r="350" spans="1:9" ht="15">
      <c r="A350" s="35"/>
      <c r="B350" s="42" t="s">
        <v>386</v>
      </c>
      <c r="C350" s="111">
        <v>0</v>
      </c>
      <c r="D350" s="125">
        <v>0</v>
      </c>
      <c r="E350" s="33">
        <v>0</v>
      </c>
      <c r="F350" s="33">
        <v>0</v>
      </c>
      <c r="G350" s="33">
        <v>200</v>
      </c>
      <c r="H350" s="33">
        <v>200</v>
      </c>
      <c r="I350" s="33">
        <v>200</v>
      </c>
    </row>
    <row r="351" spans="1:9" ht="15">
      <c r="A351" s="35"/>
      <c r="B351" s="42" t="s">
        <v>387</v>
      </c>
      <c r="C351" s="111">
        <v>0</v>
      </c>
      <c r="D351" s="125">
        <v>0</v>
      </c>
      <c r="E351" s="33">
        <v>0</v>
      </c>
      <c r="F351" s="33">
        <v>0</v>
      </c>
      <c r="G351" s="33">
        <v>300</v>
      </c>
      <c r="H351" s="33">
        <v>300</v>
      </c>
      <c r="I351" s="33">
        <v>300</v>
      </c>
    </row>
    <row r="352" spans="1:9" ht="15">
      <c r="A352" s="35"/>
      <c r="B352" s="42" t="s">
        <v>388</v>
      </c>
      <c r="C352" s="111">
        <v>0</v>
      </c>
      <c r="D352" s="125">
        <v>0</v>
      </c>
      <c r="E352" s="33">
        <v>0</v>
      </c>
      <c r="F352" s="33">
        <v>0</v>
      </c>
      <c r="G352" s="33">
        <v>3000</v>
      </c>
      <c r="H352" s="33">
        <v>0</v>
      </c>
      <c r="I352" s="33">
        <v>0</v>
      </c>
    </row>
    <row r="353" spans="1:9" s="32" customFormat="1" ht="15">
      <c r="A353" s="35"/>
      <c r="B353" s="42" t="s">
        <v>390</v>
      </c>
      <c r="C353" s="111">
        <v>0</v>
      </c>
      <c r="D353" s="125">
        <v>0</v>
      </c>
      <c r="E353" s="33">
        <v>0</v>
      </c>
      <c r="F353" s="33">
        <v>0</v>
      </c>
      <c r="G353" s="33">
        <v>300</v>
      </c>
      <c r="H353" s="33">
        <v>300</v>
      </c>
      <c r="I353" s="33">
        <v>300</v>
      </c>
    </row>
    <row r="354" spans="1:9" s="32" customFormat="1" ht="15">
      <c r="A354" s="35"/>
      <c r="B354" s="42" t="s">
        <v>391</v>
      </c>
      <c r="C354" s="111">
        <v>0</v>
      </c>
      <c r="D354" s="125">
        <v>0</v>
      </c>
      <c r="E354" s="33">
        <v>0</v>
      </c>
      <c r="F354" s="33">
        <v>0</v>
      </c>
      <c r="G354" s="33">
        <v>900</v>
      </c>
      <c r="H354" s="33">
        <v>900</v>
      </c>
      <c r="I354" s="33">
        <v>900</v>
      </c>
    </row>
    <row r="355" spans="1:9" s="32" customFormat="1" ht="15">
      <c r="A355" s="35"/>
      <c r="B355" s="42" t="s">
        <v>392</v>
      </c>
      <c r="C355" s="111">
        <v>0</v>
      </c>
      <c r="D355" s="125">
        <v>0</v>
      </c>
      <c r="E355" s="33">
        <v>0</v>
      </c>
      <c r="F355" s="33">
        <v>0</v>
      </c>
      <c r="G355" s="33">
        <v>200</v>
      </c>
      <c r="H355" s="33">
        <v>200</v>
      </c>
      <c r="I355" s="33">
        <v>200</v>
      </c>
    </row>
    <row r="356" spans="1:9" s="32" customFormat="1" ht="15">
      <c r="A356" s="35"/>
      <c r="B356" s="42" t="s">
        <v>393</v>
      </c>
      <c r="C356" s="111">
        <v>0</v>
      </c>
      <c r="D356" s="125">
        <v>0</v>
      </c>
      <c r="E356" s="33">
        <v>0</v>
      </c>
      <c r="F356" s="33">
        <v>0</v>
      </c>
      <c r="G356" s="33">
        <v>200</v>
      </c>
      <c r="H356" s="33">
        <v>200</v>
      </c>
      <c r="I356" s="33">
        <v>200</v>
      </c>
    </row>
    <row r="357" spans="1:9" s="32" customFormat="1" ht="15">
      <c r="A357" s="35"/>
      <c r="B357" s="42" t="s">
        <v>394</v>
      </c>
      <c r="C357" s="111">
        <v>0</v>
      </c>
      <c r="D357" s="125">
        <v>0</v>
      </c>
      <c r="E357" s="33">
        <v>0</v>
      </c>
      <c r="F357" s="33">
        <v>0</v>
      </c>
      <c r="G357" s="33">
        <v>900</v>
      </c>
      <c r="H357" s="33">
        <v>900</v>
      </c>
      <c r="I357" s="33">
        <v>900</v>
      </c>
    </row>
    <row r="358" spans="1:9" s="32" customFormat="1" ht="15">
      <c r="A358" s="35"/>
      <c r="B358" s="42" t="s">
        <v>395</v>
      </c>
      <c r="C358" s="111">
        <v>0</v>
      </c>
      <c r="D358" s="125">
        <v>0</v>
      </c>
      <c r="E358" s="33">
        <v>0</v>
      </c>
      <c r="F358" s="33">
        <v>0</v>
      </c>
      <c r="G358" s="33">
        <v>200</v>
      </c>
      <c r="H358" s="33">
        <v>200</v>
      </c>
      <c r="I358" s="33">
        <v>200</v>
      </c>
    </row>
    <row r="359" spans="1:9" s="32" customFormat="1" ht="15">
      <c r="A359" s="35"/>
      <c r="B359" s="42" t="s">
        <v>396</v>
      </c>
      <c r="C359" s="111">
        <v>0</v>
      </c>
      <c r="D359" s="125">
        <v>0</v>
      </c>
      <c r="E359" s="33">
        <v>0</v>
      </c>
      <c r="F359" s="33">
        <v>0</v>
      </c>
      <c r="G359" s="33">
        <v>200</v>
      </c>
      <c r="H359" s="33">
        <v>200</v>
      </c>
      <c r="I359" s="33">
        <v>200</v>
      </c>
    </row>
    <row r="360" spans="1:9" s="32" customFormat="1" ht="15">
      <c r="A360" s="39" t="s">
        <v>282</v>
      </c>
      <c r="B360" s="42" t="s">
        <v>283</v>
      </c>
      <c r="C360" s="111">
        <v>1000</v>
      </c>
      <c r="D360" s="125">
        <v>300</v>
      </c>
      <c r="E360" s="33">
        <v>600</v>
      </c>
      <c r="F360" s="33">
        <v>600</v>
      </c>
      <c r="G360" s="33">
        <v>800</v>
      </c>
      <c r="H360" s="33">
        <v>800</v>
      </c>
      <c r="I360" s="33">
        <v>800</v>
      </c>
    </row>
    <row r="361" spans="1:9" s="32" customFormat="1" ht="15">
      <c r="A361" s="39" t="s">
        <v>284</v>
      </c>
      <c r="B361" s="42" t="s">
        <v>285</v>
      </c>
      <c r="C361" s="111">
        <v>2000</v>
      </c>
      <c r="D361" s="125">
        <v>1765</v>
      </c>
      <c r="E361" s="33">
        <v>2000</v>
      </c>
      <c r="F361" s="33">
        <v>2000</v>
      </c>
      <c r="G361" s="33">
        <v>0</v>
      </c>
      <c r="H361" s="33">
        <v>0</v>
      </c>
      <c r="I361" s="33">
        <v>0</v>
      </c>
    </row>
    <row r="362" spans="1:9" s="32" customFormat="1" ht="15">
      <c r="A362" s="39" t="s">
        <v>286</v>
      </c>
      <c r="B362" s="42" t="s">
        <v>421</v>
      </c>
      <c r="C362" s="111">
        <v>470</v>
      </c>
      <c r="D362" s="125">
        <v>265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</row>
    <row r="363" spans="1:9" ht="15">
      <c r="A363" s="39" t="s">
        <v>287</v>
      </c>
      <c r="B363" s="42" t="s">
        <v>288</v>
      </c>
      <c r="C363" s="111">
        <v>143</v>
      </c>
      <c r="D363" s="125">
        <v>0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</row>
    <row r="364" spans="1:9" ht="15">
      <c r="A364" s="39" t="s">
        <v>289</v>
      </c>
      <c r="B364" s="42" t="s">
        <v>290</v>
      </c>
      <c r="C364" s="111">
        <v>0</v>
      </c>
      <c r="D364" s="125">
        <v>606</v>
      </c>
      <c r="E364" s="33">
        <v>600</v>
      </c>
      <c r="F364" s="33">
        <v>600</v>
      </c>
      <c r="G364" s="33">
        <v>0</v>
      </c>
      <c r="H364" s="33">
        <v>0</v>
      </c>
      <c r="I364" s="33">
        <v>0</v>
      </c>
    </row>
    <row r="365" spans="1:9" ht="15">
      <c r="A365" s="35">
        <v>637004</v>
      </c>
      <c r="B365" s="42" t="s">
        <v>291</v>
      </c>
      <c r="C365" s="111">
        <v>0</v>
      </c>
      <c r="D365" s="125">
        <v>0</v>
      </c>
      <c r="E365" s="33">
        <v>50</v>
      </c>
      <c r="F365" s="33">
        <v>50</v>
      </c>
      <c r="G365" s="33">
        <v>0</v>
      </c>
      <c r="H365" s="33">
        <v>0</v>
      </c>
      <c r="I365" s="33">
        <v>0</v>
      </c>
    </row>
    <row r="366" spans="1:9" ht="15">
      <c r="A366" s="35">
        <v>637027</v>
      </c>
      <c r="B366" s="42" t="s">
        <v>292</v>
      </c>
      <c r="C366" s="111">
        <v>330</v>
      </c>
      <c r="D366" s="125">
        <v>0</v>
      </c>
      <c r="E366" s="33">
        <v>330</v>
      </c>
      <c r="F366" s="33">
        <v>630</v>
      </c>
      <c r="G366" s="33">
        <v>630</v>
      </c>
      <c r="H366" s="33">
        <v>630</v>
      </c>
      <c r="I366" s="33">
        <v>630</v>
      </c>
    </row>
    <row r="367" spans="1:9" ht="15">
      <c r="A367" s="38" t="s">
        <v>293</v>
      </c>
      <c r="B367" s="33"/>
      <c r="C367" s="36">
        <v>5539</v>
      </c>
      <c r="D367" s="36">
        <v>4745</v>
      </c>
      <c r="E367" s="36">
        <f>SUM(E348:E366)</f>
        <v>5730</v>
      </c>
      <c r="F367" s="36">
        <f>SUM(F348:F366)</f>
        <v>5967</v>
      </c>
      <c r="G367" s="36">
        <f>SUM(G348:G366)</f>
        <v>9760</v>
      </c>
      <c r="H367" s="36">
        <f>SUM(H348:H366)</f>
        <v>6760</v>
      </c>
      <c r="I367" s="36">
        <f>SUM(I348:I366)</f>
        <v>6760</v>
      </c>
    </row>
    <row r="368" spans="1:9" ht="15">
      <c r="A368" s="36" t="s">
        <v>294</v>
      </c>
      <c r="B368" s="33"/>
      <c r="C368" s="36">
        <v>16502</v>
      </c>
      <c r="D368" s="36">
        <v>14437</v>
      </c>
      <c r="E368" s="36">
        <f>SUM(E335+E346+E367)</f>
        <v>13315</v>
      </c>
      <c r="F368" s="36">
        <f>SUM(F335+F346+F367)</f>
        <v>12202</v>
      </c>
      <c r="G368" s="36">
        <f>SUM(G335+G346+G367)</f>
        <v>16440</v>
      </c>
      <c r="H368" s="36">
        <f>SUM(H335+H346+H367)</f>
        <v>13440</v>
      </c>
      <c r="I368" s="36">
        <f>SUM(I335+I346+I367)</f>
        <v>13440</v>
      </c>
    </row>
    <row r="369" spans="1:9" ht="15">
      <c r="A369" s="62" t="s">
        <v>295</v>
      </c>
      <c r="B369" s="33"/>
      <c r="C369" s="18"/>
      <c r="D369" s="33"/>
      <c r="E369" s="33"/>
      <c r="F369" s="33"/>
      <c r="G369" s="33"/>
      <c r="H369" s="33"/>
      <c r="I369" s="33"/>
    </row>
    <row r="370" spans="1:9" ht="15">
      <c r="A370" s="60" t="s">
        <v>296</v>
      </c>
      <c r="B370" s="33"/>
      <c r="C370" s="18"/>
      <c r="D370" s="33"/>
      <c r="E370" s="33"/>
      <c r="F370" s="33"/>
      <c r="G370" s="33"/>
      <c r="H370" s="33"/>
      <c r="I370" s="33"/>
    </row>
    <row r="371" spans="1:9" ht="15">
      <c r="A371" s="35">
        <v>632001</v>
      </c>
      <c r="B371" s="42" t="s">
        <v>108</v>
      </c>
      <c r="C371" s="111">
        <v>3611</v>
      </c>
      <c r="D371" s="117">
        <v>13751</v>
      </c>
      <c r="E371" s="33">
        <v>13000</v>
      </c>
      <c r="F371" s="33">
        <v>15000</v>
      </c>
      <c r="G371" s="33">
        <v>15000</v>
      </c>
      <c r="H371" s="33">
        <v>15000</v>
      </c>
      <c r="I371" s="33">
        <v>15000</v>
      </c>
    </row>
    <row r="372" spans="1:9" ht="15">
      <c r="A372" s="35">
        <v>635006</v>
      </c>
      <c r="B372" s="42" t="s">
        <v>297</v>
      </c>
      <c r="C372" s="111">
        <v>1445</v>
      </c>
      <c r="D372" s="117">
        <v>1790</v>
      </c>
      <c r="E372" s="33">
        <v>2000</v>
      </c>
      <c r="F372" s="33">
        <v>3000</v>
      </c>
      <c r="G372" s="33">
        <v>2000</v>
      </c>
      <c r="H372" s="33">
        <v>2000</v>
      </c>
      <c r="I372" s="33">
        <v>2000</v>
      </c>
    </row>
    <row r="373" spans="1:9" ht="15">
      <c r="A373" s="35">
        <v>637015</v>
      </c>
      <c r="B373" s="42" t="s">
        <v>298</v>
      </c>
      <c r="C373" s="111">
        <v>284</v>
      </c>
      <c r="D373" s="117">
        <v>284</v>
      </c>
      <c r="E373" s="33">
        <v>300</v>
      </c>
      <c r="F373" s="33">
        <v>284</v>
      </c>
      <c r="G373" s="33">
        <v>284</v>
      </c>
      <c r="H373" s="33">
        <v>284</v>
      </c>
      <c r="I373" s="33">
        <v>284</v>
      </c>
    </row>
    <row r="374" spans="1:9" ht="15">
      <c r="A374" s="35">
        <v>717002</v>
      </c>
      <c r="B374" s="42" t="s">
        <v>422</v>
      </c>
      <c r="C374" s="111">
        <v>0</v>
      </c>
      <c r="D374" s="129">
        <v>3605</v>
      </c>
      <c r="E374" s="33">
        <v>0</v>
      </c>
      <c r="F374" s="33">
        <v>0</v>
      </c>
      <c r="G374" s="33">
        <v>0</v>
      </c>
      <c r="H374" s="33">
        <v>0</v>
      </c>
      <c r="I374" s="33">
        <v>0</v>
      </c>
    </row>
    <row r="375" spans="1:9" ht="15">
      <c r="A375" s="52" t="s">
        <v>299</v>
      </c>
      <c r="B375" s="33"/>
      <c r="C375" s="36">
        <v>5340</v>
      </c>
      <c r="D375" s="113">
        <v>19431</v>
      </c>
      <c r="E375" s="36">
        <f>SUM(E371:E374)</f>
        <v>15300</v>
      </c>
      <c r="F375" s="36">
        <f>SUM(F371:F374)</f>
        <v>18284</v>
      </c>
      <c r="G375" s="36">
        <f>SUM(G371:G374)</f>
        <v>17284</v>
      </c>
      <c r="H375" s="36">
        <f>SUM(H371:H374)</f>
        <v>17284</v>
      </c>
      <c r="I375" s="36">
        <f>SUM(I371:I374)</f>
        <v>17284</v>
      </c>
    </row>
    <row r="376" spans="1:9" s="32" customFormat="1" ht="15">
      <c r="A376" s="60" t="s">
        <v>300</v>
      </c>
      <c r="B376" s="33"/>
      <c r="C376" s="18"/>
      <c r="D376" s="18"/>
      <c r="E376" s="33"/>
      <c r="F376" s="33"/>
      <c r="G376" s="33"/>
      <c r="H376" s="33"/>
      <c r="I376" s="33"/>
    </row>
    <row r="377" spans="1:9" ht="15">
      <c r="A377" s="35">
        <v>633004</v>
      </c>
      <c r="B377" s="42" t="s">
        <v>271</v>
      </c>
      <c r="C377" s="111">
        <v>335</v>
      </c>
      <c r="D377" s="117">
        <v>602</v>
      </c>
      <c r="E377" s="33">
        <v>1000</v>
      </c>
      <c r="F377" s="33">
        <v>300</v>
      </c>
      <c r="G377" s="33">
        <v>900</v>
      </c>
      <c r="H377" s="33">
        <v>900</v>
      </c>
      <c r="I377" s="33">
        <v>900</v>
      </c>
    </row>
    <row r="378" spans="1:9" ht="15">
      <c r="A378" s="35">
        <v>633006</v>
      </c>
      <c r="B378" s="42" t="s">
        <v>186</v>
      </c>
      <c r="C378" s="111">
        <v>607</v>
      </c>
      <c r="D378" s="117">
        <v>597</v>
      </c>
      <c r="E378" s="33">
        <v>600</v>
      </c>
      <c r="F378" s="33">
        <v>1500</v>
      </c>
      <c r="G378" s="33">
        <v>1000</v>
      </c>
      <c r="H378" s="33">
        <v>1000</v>
      </c>
      <c r="I378" s="33">
        <v>1000</v>
      </c>
    </row>
    <row r="379" spans="1:9" ht="15">
      <c r="A379" s="35">
        <v>633010</v>
      </c>
      <c r="B379" s="42" t="s">
        <v>301</v>
      </c>
      <c r="C379" s="111">
        <v>65</v>
      </c>
      <c r="D379" s="117">
        <v>50</v>
      </c>
      <c r="E379" s="33">
        <v>200</v>
      </c>
      <c r="F379" s="33">
        <v>200</v>
      </c>
      <c r="G379" s="33">
        <v>150</v>
      </c>
      <c r="H379" s="33">
        <v>150</v>
      </c>
      <c r="I379" s="33">
        <v>150</v>
      </c>
    </row>
    <row r="380" spans="1:9" ht="15">
      <c r="A380" s="35">
        <v>633011</v>
      </c>
      <c r="B380" s="42" t="s">
        <v>302</v>
      </c>
      <c r="C380" s="111">
        <v>76</v>
      </c>
      <c r="D380" s="117">
        <v>43</v>
      </c>
      <c r="E380" s="33">
        <v>100</v>
      </c>
      <c r="F380" s="33">
        <v>50</v>
      </c>
      <c r="G380" s="33">
        <v>50</v>
      </c>
      <c r="H380" s="33">
        <v>50</v>
      </c>
      <c r="I380" s="33">
        <v>50</v>
      </c>
    </row>
    <row r="381" spans="1:9" ht="15">
      <c r="A381" s="35">
        <v>633015</v>
      </c>
      <c r="B381" s="42" t="s">
        <v>188</v>
      </c>
      <c r="C381" s="111">
        <v>836</v>
      </c>
      <c r="D381" s="117">
        <v>264</v>
      </c>
      <c r="E381" s="33">
        <v>1000</v>
      </c>
      <c r="F381" s="33">
        <v>200</v>
      </c>
      <c r="G381" s="33">
        <v>500</v>
      </c>
      <c r="H381" s="33">
        <v>500</v>
      </c>
      <c r="I381" s="33">
        <v>500</v>
      </c>
    </row>
    <row r="382" spans="1:9" ht="15">
      <c r="A382" s="35">
        <v>634001</v>
      </c>
      <c r="B382" s="42" t="s">
        <v>303</v>
      </c>
      <c r="C382" s="111">
        <v>121</v>
      </c>
      <c r="D382" s="117">
        <v>68</v>
      </c>
      <c r="E382" s="33">
        <v>200</v>
      </c>
      <c r="F382" s="33">
        <v>100</v>
      </c>
      <c r="G382" s="33">
        <v>150</v>
      </c>
      <c r="H382" s="33">
        <v>150</v>
      </c>
      <c r="I382" s="33">
        <v>150</v>
      </c>
    </row>
    <row r="383" spans="1:9" ht="15">
      <c r="A383" s="35">
        <v>635004</v>
      </c>
      <c r="B383" s="42" t="s">
        <v>133</v>
      </c>
      <c r="C383" s="111">
        <v>204</v>
      </c>
      <c r="D383" s="117">
        <v>160</v>
      </c>
      <c r="E383" s="33">
        <v>300</v>
      </c>
      <c r="F383" s="33">
        <v>200</v>
      </c>
      <c r="G383" s="33">
        <v>250</v>
      </c>
      <c r="H383" s="33">
        <v>250</v>
      </c>
      <c r="I383" s="33">
        <v>250</v>
      </c>
    </row>
    <row r="384" spans="1:9" ht="15">
      <c r="A384" s="38" t="s">
        <v>304</v>
      </c>
      <c r="B384" s="33"/>
      <c r="C384" s="113">
        <v>2244</v>
      </c>
      <c r="D384" s="113">
        <v>1784</v>
      </c>
      <c r="E384" s="36">
        <f>SUM(E377:E383)</f>
        <v>3400</v>
      </c>
      <c r="F384" s="36">
        <f>SUM(F377:F383)</f>
        <v>2550</v>
      </c>
      <c r="G384" s="36">
        <f>SUM(G377:G383)</f>
        <v>3000</v>
      </c>
      <c r="H384" s="36">
        <f>SUM(H377:H383)</f>
        <v>3000</v>
      </c>
      <c r="I384" s="36">
        <f>SUM(I377:I383)</f>
        <v>3000</v>
      </c>
    </row>
    <row r="385" spans="1:9" ht="15">
      <c r="A385" s="60" t="s">
        <v>305</v>
      </c>
      <c r="B385" s="33"/>
      <c r="C385" s="18"/>
      <c r="D385" s="118"/>
      <c r="E385" s="33"/>
      <c r="F385" s="33"/>
      <c r="G385" s="33"/>
      <c r="H385" s="33"/>
      <c r="I385" s="33"/>
    </row>
    <row r="386" spans="1:9" ht="15">
      <c r="A386" s="33" t="s">
        <v>107</v>
      </c>
      <c r="B386" s="42" t="s">
        <v>108</v>
      </c>
      <c r="C386" s="111">
        <v>912</v>
      </c>
      <c r="D386" s="117">
        <v>911</v>
      </c>
      <c r="E386" s="33">
        <v>1000</v>
      </c>
      <c r="F386" s="33">
        <v>650</v>
      </c>
      <c r="G386" s="33">
        <v>800</v>
      </c>
      <c r="H386" s="33">
        <v>800</v>
      </c>
      <c r="I386" s="33">
        <v>800</v>
      </c>
    </row>
    <row r="387" spans="1:9" ht="15">
      <c r="A387" s="33" t="s">
        <v>109</v>
      </c>
      <c r="B387" s="42" t="s">
        <v>265</v>
      </c>
      <c r="C387" s="111">
        <v>559</v>
      </c>
      <c r="D387" s="117">
        <v>1191</v>
      </c>
      <c r="E387" s="33">
        <v>1400</v>
      </c>
      <c r="F387" s="33">
        <v>280</v>
      </c>
      <c r="G387" s="33">
        <v>1000</v>
      </c>
      <c r="H387" s="33">
        <v>1000</v>
      </c>
      <c r="I387" s="33">
        <v>1000</v>
      </c>
    </row>
    <row r="388" spans="1:9" ht="15">
      <c r="A388" s="35">
        <v>642001</v>
      </c>
      <c r="B388" s="42" t="s">
        <v>397</v>
      </c>
      <c r="C388" s="111">
        <v>12804</v>
      </c>
      <c r="D388" s="117">
        <v>12002</v>
      </c>
      <c r="E388" s="33">
        <v>8000</v>
      </c>
      <c r="F388" s="33">
        <v>8000</v>
      </c>
      <c r="G388" s="33">
        <v>10000</v>
      </c>
      <c r="H388" s="33">
        <v>10000</v>
      </c>
      <c r="I388" s="33">
        <v>10000</v>
      </c>
    </row>
    <row r="389" spans="1:9" ht="15">
      <c r="A389" s="38" t="s">
        <v>306</v>
      </c>
      <c r="B389" s="33"/>
      <c r="C389" s="113">
        <v>14275</v>
      </c>
      <c r="D389" s="113">
        <v>14104</v>
      </c>
      <c r="E389" s="36">
        <f>SUM(E386:E388)</f>
        <v>10400</v>
      </c>
      <c r="F389" s="36">
        <f>SUM(F386:F388)</f>
        <v>8930</v>
      </c>
      <c r="G389" s="36">
        <f>SUM(G386:G388)</f>
        <v>11800</v>
      </c>
      <c r="H389" s="36">
        <f>SUM(H386:H388)</f>
        <v>11800</v>
      </c>
      <c r="I389" s="36">
        <f>SUM(I386:I388)</f>
        <v>11800</v>
      </c>
    </row>
    <row r="390" spans="1:9" ht="15">
      <c r="A390" s="60" t="s">
        <v>307</v>
      </c>
      <c r="B390" s="33"/>
      <c r="C390" s="118"/>
      <c r="D390" s="118"/>
      <c r="E390" s="33"/>
      <c r="F390" s="33"/>
      <c r="G390" s="33"/>
      <c r="H390" s="33"/>
      <c r="I390" s="33"/>
    </row>
    <row r="391" spans="1:9" ht="15">
      <c r="A391" s="35">
        <v>637011</v>
      </c>
      <c r="B391" s="37" t="s">
        <v>308</v>
      </c>
      <c r="C391" s="118">
        <v>0</v>
      </c>
      <c r="D391" s="118">
        <v>4250</v>
      </c>
      <c r="E391" s="33">
        <v>11900</v>
      </c>
      <c r="F391" s="33">
        <v>0</v>
      </c>
      <c r="G391" s="33">
        <v>0</v>
      </c>
      <c r="H391" s="33">
        <v>0</v>
      </c>
      <c r="I391" s="33">
        <v>0</v>
      </c>
    </row>
    <row r="392" spans="1:9" ht="15">
      <c r="A392" s="35">
        <v>637011</v>
      </c>
      <c r="B392" s="37" t="s">
        <v>309</v>
      </c>
      <c r="C392" s="118">
        <v>0</v>
      </c>
      <c r="D392" s="118">
        <v>500</v>
      </c>
      <c r="E392" s="33">
        <v>1400</v>
      </c>
      <c r="F392" s="33">
        <v>0</v>
      </c>
      <c r="G392" s="33">
        <v>0</v>
      </c>
      <c r="H392" s="33">
        <v>0</v>
      </c>
      <c r="I392" s="33">
        <v>0</v>
      </c>
    </row>
    <row r="393" spans="1:9" ht="15">
      <c r="A393" s="35">
        <v>637011</v>
      </c>
      <c r="B393" s="37" t="s">
        <v>310</v>
      </c>
      <c r="C393" s="118">
        <v>0</v>
      </c>
      <c r="D393" s="118">
        <v>6250</v>
      </c>
      <c r="E393" s="33">
        <v>700</v>
      </c>
      <c r="F393" s="33">
        <v>0</v>
      </c>
      <c r="G393" s="33">
        <v>0</v>
      </c>
      <c r="H393" s="33">
        <v>0</v>
      </c>
      <c r="I393" s="33">
        <v>0</v>
      </c>
    </row>
    <row r="394" spans="1:9" ht="15">
      <c r="A394" s="35" t="s">
        <v>398</v>
      </c>
      <c r="B394" s="37" t="s">
        <v>399</v>
      </c>
      <c r="C394" s="118">
        <v>0</v>
      </c>
      <c r="D394" s="118">
        <v>0</v>
      </c>
      <c r="E394" s="33">
        <v>0</v>
      </c>
      <c r="F394" s="33">
        <v>2860</v>
      </c>
      <c r="G394" s="33">
        <v>5200</v>
      </c>
      <c r="H394" s="33">
        <v>5200</v>
      </c>
      <c r="I394" s="33">
        <v>5200</v>
      </c>
    </row>
    <row r="395" spans="1:9" ht="15">
      <c r="A395" s="35">
        <v>621</v>
      </c>
      <c r="B395" s="37" t="s">
        <v>400</v>
      </c>
      <c r="C395" s="118">
        <v>0</v>
      </c>
      <c r="D395" s="118">
        <v>0</v>
      </c>
      <c r="E395" s="33">
        <v>0</v>
      </c>
      <c r="F395" s="33">
        <v>320</v>
      </c>
      <c r="G395" s="33">
        <v>580</v>
      </c>
      <c r="H395" s="33">
        <v>580</v>
      </c>
      <c r="I395" s="33">
        <v>580</v>
      </c>
    </row>
    <row r="396" spans="1:9" ht="15">
      <c r="A396" s="35">
        <v>625001</v>
      </c>
      <c r="B396" s="37" t="s">
        <v>401</v>
      </c>
      <c r="C396" s="18">
        <v>0</v>
      </c>
      <c r="D396" s="118">
        <v>0</v>
      </c>
      <c r="E396" s="33">
        <v>0</v>
      </c>
      <c r="F396" s="33">
        <v>45</v>
      </c>
      <c r="G396" s="33">
        <v>80</v>
      </c>
      <c r="H396" s="33">
        <v>80</v>
      </c>
      <c r="I396" s="33">
        <v>80</v>
      </c>
    </row>
    <row r="397" spans="1:9" s="32" customFormat="1" ht="15">
      <c r="A397" s="35">
        <v>625002</v>
      </c>
      <c r="B397" s="37" t="s">
        <v>402</v>
      </c>
      <c r="C397" s="18">
        <v>0</v>
      </c>
      <c r="D397" s="118">
        <v>0</v>
      </c>
      <c r="E397" s="33">
        <v>0</v>
      </c>
      <c r="F397" s="33">
        <v>440</v>
      </c>
      <c r="G397" s="33">
        <v>800</v>
      </c>
      <c r="H397" s="33">
        <v>800</v>
      </c>
      <c r="I397" s="33">
        <v>800</v>
      </c>
    </row>
    <row r="398" spans="1:9" s="32" customFormat="1" ht="15">
      <c r="A398" s="35">
        <v>625003</v>
      </c>
      <c r="B398" s="37" t="s">
        <v>403</v>
      </c>
      <c r="C398" s="18">
        <v>0</v>
      </c>
      <c r="D398" s="118">
        <v>0</v>
      </c>
      <c r="E398" s="33">
        <v>0</v>
      </c>
      <c r="F398" s="33">
        <v>30</v>
      </c>
      <c r="G398" s="33">
        <v>50</v>
      </c>
      <c r="H398" s="33">
        <v>50</v>
      </c>
      <c r="I398" s="33">
        <v>50</v>
      </c>
    </row>
    <row r="399" spans="1:9" s="32" customFormat="1" ht="15">
      <c r="A399" s="35">
        <v>625007</v>
      </c>
      <c r="B399" s="37" t="s">
        <v>404</v>
      </c>
      <c r="C399" s="18">
        <v>0</v>
      </c>
      <c r="D399" s="118">
        <v>0</v>
      </c>
      <c r="E399" s="33">
        <v>0</v>
      </c>
      <c r="F399" s="33">
        <v>160</v>
      </c>
      <c r="G399" s="33">
        <v>280</v>
      </c>
      <c r="H399" s="33">
        <v>280</v>
      </c>
      <c r="I399" s="33">
        <v>280</v>
      </c>
    </row>
    <row r="400" spans="1:9" s="32" customFormat="1" ht="15">
      <c r="A400" s="35">
        <v>632001</v>
      </c>
      <c r="B400" s="37" t="s">
        <v>405</v>
      </c>
      <c r="C400" s="18">
        <v>0</v>
      </c>
      <c r="D400" s="118">
        <v>0</v>
      </c>
      <c r="E400" s="33">
        <v>0</v>
      </c>
      <c r="F400" s="33">
        <v>0</v>
      </c>
      <c r="G400" s="33">
        <v>3000</v>
      </c>
      <c r="H400" s="33">
        <v>3000</v>
      </c>
      <c r="I400" s="33">
        <v>3000</v>
      </c>
    </row>
    <row r="401" spans="1:9" s="32" customFormat="1" ht="15">
      <c r="A401" s="35">
        <v>632002</v>
      </c>
      <c r="B401" s="37" t="s">
        <v>351</v>
      </c>
      <c r="C401" s="18">
        <v>0</v>
      </c>
      <c r="D401" s="37">
        <v>0</v>
      </c>
      <c r="E401" s="33">
        <v>0</v>
      </c>
      <c r="F401" s="33">
        <v>0</v>
      </c>
      <c r="G401" s="33">
        <v>17600</v>
      </c>
      <c r="H401" s="33">
        <v>17600</v>
      </c>
      <c r="I401" s="33">
        <v>17600</v>
      </c>
    </row>
    <row r="402" spans="1:9" s="32" customFormat="1" ht="15">
      <c r="A402" s="35">
        <v>633006</v>
      </c>
      <c r="B402" s="37" t="s">
        <v>406</v>
      </c>
      <c r="C402" s="18">
        <v>0</v>
      </c>
      <c r="D402" s="37">
        <v>0</v>
      </c>
      <c r="E402" s="33">
        <v>0</v>
      </c>
      <c r="F402" s="33">
        <v>2000</v>
      </c>
      <c r="G402" s="33">
        <v>2000</v>
      </c>
      <c r="H402" s="33">
        <v>2000</v>
      </c>
      <c r="I402" s="33">
        <v>2000</v>
      </c>
    </row>
    <row r="403" spans="1:9" s="32" customFormat="1" ht="15">
      <c r="A403" s="35">
        <v>637011</v>
      </c>
      <c r="B403" s="37" t="s">
        <v>407</v>
      </c>
      <c r="C403" s="18">
        <v>0</v>
      </c>
      <c r="D403" s="37">
        <v>0</v>
      </c>
      <c r="E403" s="33">
        <v>0</v>
      </c>
      <c r="F403" s="33">
        <v>9000</v>
      </c>
      <c r="G403" s="33">
        <v>0</v>
      </c>
      <c r="H403" s="33">
        <v>0</v>
      </c>
      <c r="I403" s="33">
        <v>0</v>
      </c>
    </row>
    <row r="404" spans="1:9" s="32" customFormat="1" ht="15">
      <c r="A404" s="35">
        <v>637004</v>
      </c>
      <c r="B404" s="37" t="s">
        <v>408</v>
      </c>
      <c r="C404" s="18">
        <v>0</v>
      </c>
      <c r="D404" s="37">
        <v>0</v>
      </c>
      <c r="E404" s="33">
        <v>0</v>
      </c>
      <c r="F404" s="33">
        <v>0</v>
      </c>
      <c r="G404" s="33">
        <v>2000</v>
      </c>
      <c r="H404" s="33">
        <v>2000</v>
      </c>
      <c r="I404" s="33">
        <v>2000</v>
      </c>
    </row>
    <row r="405" spans="1:9" s="32" customFormat="1" ht="15">
      <c r="A405" s="33"/>
      <c r="B405" s="38" t="s">
        <v>311</v>
      </c>
      <c r="C405" s="36">
        <v>0</v>
      </c>
      <c r="D405" s="36">
        <v>11000</v>
      </c>
      <c r="E405" s="36">
        <f>SUM(E391:E404)</f>
        <v>14000</v>
      </c>
      <c r="F405" s="36">
        <f>SUM(F391:F404)</f>
        <v>14855</v>
      </c>
      <c r="G405" s="36">
        <f>SUM(G391:G404)</f>
        <v>31590</v>
      </c>
      <c r="H405" s="36">
        <f>SUM(H391:H404)</f>
        <v>31590</v>
      </c>
      <c r="I405" s="36">
        <f>SUM(I391:I404)</f>
        <v>31590</v>
      </c>
    </row>
    <row r="406" spans="1:9" s="32" customFormat="1" ht="15">
      <c r="A406" s="35">
        <v>717001</v>
      </c>
      <c r="B406" s="74" t="s">
        <v>312</v>
      </c>
      <c r="C406" s="122">
        <v>0</v>
      </c>
      <c r="D406" s="128">
        <v>0</v>
      </c>
      <c r="E406" s="75">
        <v>0</v>
      </c>
      <c r="F406" s="75">
        <v>0</v>
      </c>
      <c r="G406" s="75">
        <v>0</v>
      </c>
      <c r="H406" s="75">
        <v>0</v>
      </c>
      <c r="I406" s="75">
        <v>0</v>
      </c>
    </row>
    <row r="407" spans="1:9" s="32" customFormat="1" ht="15">
      <c r="A407" s="35">
        <v>717001</v>
      </c>
      <c r="B407" s="74" t="s">
        <v>313</v>
      </c>
      <c r="C407" s="122">
        <v>0</v>
      </c>
      <c r="D407" s="128">
        <v>1601926</v>
      </c>
      <c r="E407" s="75">
        <v>1920581.06</v>
      </c>
      <c r="F407" s="75">
        <v>1768247.24</v>
      </c>
      <c r="G407" s="75">
        <v>0</v>
      </c>
      <c r="H407" s="75">
        <v>0</v>
      </c>
      <c r="I407" s="75">
        <v>0</v>
      </c>
    </row>
    <row r="408" spans="1:9" ht="15">
      <c r="A408" s="35">
        <v>717001</v>
      </c>
      <c r="B408" s="74" t="s">
        <v>314</v>
      </c>
      <c r="C408" s="122">
        <v>0</v>
      </c>
      <c r="D408" s="128">
        <v>188462</v>
      </c>
      <c r="E408" s="75">
        <v>225950.71</v>
      </c>
      <c r="F408" s="75">
        <v>208029.1</v>
      </c>
      <c r="G408" s="75">
        <v>0</v>
      </c>
      <c r="H408" s="75">
        <v>0</v>
      </c>
      <c r="I408" s="75">
        <v>0</v>
      </c>
    </row>
    <row r="409" spans="1:9" ht="15">
      <c r="A409" s="35">
        <v>717001</v>
      </c>
      <c r="B409" s="74" t="s">
        <v>315</v>
      </c>
      <c r="C409" s="122">
        <v>0</v>
      </c>
      <c r="D409" s="128">
        <v>168677</v>
      </c>
      <c r="E409" s="75">
        <v>117975.36</v>
      </c>
      <c r="F409" s="75">
        <v>107714.09</v>
      </c>
      <c r="G409" s="75">
        <v>0</v>
      </c>
      <c r="H409" s="75">
        <v>0</v>
      </c>
      <c r="I409" s="75">
        <v>0</v>
      </c>
    </row>
    <row r="410" spans="1:9" ht="15">
      <c r="A410" s="35">
        <v>717001</v>
      </c>
      <c r="B410" s="74" t="s">
        <v>409</v>
      </c>
      <c r="C410" s="122">
        <v>0</v>
      </c>
      <c r="D410" s="128">
        <v>0</v>
      </c>
      <c r="E410" s="75">
        <v>216000</v>
      </c>
      <c r="F410" s="75">
        <v>216000</v>
      </c>
      <c r="G410" s="75">
        <v>0</v>
      </c>
      <c r="H410" s="75">
        <v>0</v>
      </c>
      <c r="I410" s="75">
        <v>0</v>
      </c>
    </row>
    <row r="411" spans="1:9" ht="15">
      <c r="A411" s="35" t="s">
        <v>410</v>
      </c>
      <c r="B411" s="74" t="s">
        <v>411</v>
      </c>
      <c r="C411" s="122">
        <v>0</v>
      </c>
      <c r="D411" s="128">
        <v>0</v>
      </c>
      <c r="E411" s="75">
        <v>400000</v>
      </c>
      <c r="F411" s="75">
        <v>170834.79</v>
      </c>
      <c r="G411" s="75">
        <v>0</v>
      </c>
      <c r="H411" s="75">
        <v>0</v>
      </c>
      <c r="I411" s="75">
        <v>0</v>
      </c>
    </row>
    <row r="412" spans="1:9" ht="15">
      <c r="A412" s="33"/>
      <c r="B412" s="38" t="s">
        <v>316</v>
      </c>
      <c r="C412" s="34">
        <v>0</v>
      </c>
      <c r="D412" s="115">
        <v>1959065</v>
      </c>
      <c r="E412" s="36">
        <f>SUM(E406:E411)</f>
        <v>2880507.13</v>
      </c>
      <c r="F412" s="36">
        <f>SUM(F406:F411)</f>
        <v>2470825.22</v>
      </c>
      <c r="G412" s="36">
        <f>SUM(G406:G411)</f>
        <v>0</v>
      </c>
      <c r="H412" s="36">
        <f>SUM(H406:H411)</f>
        <v>0</v>
      </c>
      <c r="I412" s="36">
        <f>SUM(I406:I411)</f>
        <v>0</v>
      </c>
    </row>
    <row r="413" spans="1:9" s="32" customFormat="1" ht="15">
      <c r="A413" s="38" t="s">
        <v>317</v>
      </c>
      <c r="B413" s="33"/>
      <c r="C413" s="18">
        <v>0</v>
      </c>
      <c r="D413" s="36">
        <v>1970065</v>
      </c>
      <c r="E413" s="36">
        <f>SUM(E405+E412)</f>
        <v>2894507.13</v>
      </c>
      <c r="F413" s="36">
        <f>SUM(F405+F412)</f>
        <v>2485680.22</v>
      </c>
      <c r="G413" s="36">
        <f>SUM(G405+G412)</f>
        <v>31590</v>
      </c>
      <c r="H413" s="36">
        <f>SUM(H405+H412)</f>
        <v>31590</v>
      </c>
      <c r="I413" s="36">
        <f>SUM(I405+I412)</f>
        <v>31590</v>
      </c>
    </row>
    <row r="414" spans="1:9" s="32" customFormat="1" ht="15">
      <c r="A414" s="60" t="s">
        <v>318</v>
      </c>
      <c r="B414" s="33"/>
      <c r="C414" s="18"/>
      <c r="D414" s="33"/>
      <c r="E414" s="33"/>
      <c r="F414" s="33"/>
      <c r="G414" s="33"/>
      <c r="H414" s="33"/>
      <c r="I414" s="33"/>
    </row>
    <row r="415" spans="1:9" ht="15">
      <c r="A415" s="35">
        <v>717001</v>
      </c>
      <c r="B415" s="74" t="s">
        <v>319</v>
      </c>
      <c r="C415" s="122">
        <v>0</v>
      </c>
      <c r="D415" s="122">
        <v>15768</v>
      </c>
      <c r="E415" s="75">
        <v>0</v>
      </c>
      <c r="F415" s="75">
        <v>6758</v>
      </c>
      <c r="G415" s="75">
        <v>0</v>
      </c>
      <c r="H415" s="75">
        <v>0</v>
      </c>
      <c r="I415" s="75">
        <v>0</v>
      </c>
    </row>
    <row r="416" spans="1:9" ht="15">
      <c r="A416" s="38" t="s">
        <v>320</v>
      </c>
      <c r="B416" s="33"/>
      <c r="C416" s="18">
        <v>0</v>
      </c>
      <c r="D416" s="36">
        <v>15768</v>
      </c>
      <c r="E416" s="36">
        <f>SUM(E415)</f>
        <v>0</v>
      </c>
      <c r="F416" s="36">
        <f>SUM(F415)</f>
        <v>6758</v>
      </c>
      <c r="G416" s="36">
        <f>SUM(G415)</f>
        <v>0</v>
      </c>
      <c r="H416" s="36">
        <f>SUM(H415)</f>
        <v>0</v>
      </c>
      <c r="I416" s="36">
        <f>SUM(I415)</f>
        <v>0</v>
      </c>
    </row>
    <row r="417" spans="1:9" ht="15">
      <c r="A417" s="86" t="s">
        <v>321</v>
      </c>
      <c r="B417" s="40"/>
      <c r="C417" s="36">
        <v>21859</v>
      </c>
      <c r="D417" s="36">
        <v>2021152</v>
      </c>
      <c r="E417" s="36">
        <f>SUM(E375+E384+E389+E413+E416)</f>
        <v>2923607.13</v>
      </c>
      <c r="F417" s="36">
        <f>SUM(F375+F384+F389+F413+F416)</f>
        <v>2522202.22</v>
      </c>
      <c r="G417" s="36">
        <f>SUM(G375+G384+G389+G413+G416)</f>
        <v>63674</v>
      </c>
      <c r="H417" s="36">
        <f>SUM(H375+H384+H389+H413+H416)</f>
        <v>63674</v>
      </c>
      <c r="I417" s="36">
        <f>SUM(I375+I384+I389+I413+I416)</f>
        <v>63674</v>
      </c>
    </row>
    <row r="418" spans="1:9" ht="15">
      <c r="A418" s="62" t="s">
        <v>322</v>
      </c>
      <c r="B418" s="33"/>
      <c r="C418" s="18"/>
      <c r="D418" s="18"/>
      <c r="E418" s="33"/>
      <c r="F418" s="33"/>
      <c r="G418" s="33"/>
      <c r="H418" s="33"/>
      <c r="I418" s="33"/>
    </row>
    <row r="419" spans="1:9" ht="15">
      <c r="A419" s="33" t="s">
        <v>107</v>
      </c>
      <c r="B419" s="37" t="s">
        <v>323</v>
      </c>
      <c r="C419" s="18">
        <v>216</v>
      </c>
      <c r="D419" s="18">
        <v>477</v>
      </c>
      <c r="E419" s="33">
        <v>550</v>
      </c>
      <c r="F419" s="33">
        <v>600</v>
      </c>
      <c r="G419" s="33">
        <v>600</v>
      </c>
      <c r="H419" s="33">
        <v>600</v>
      </c>
      <c r="I419" s="33">
        <v>600</v>
      </c>
    </row>
    <row r="420" spans="1:9" ht="15">
      <c r="A420" s="35">
        <v>635006</v>
      </c>
      <c r="B420" s="37" t="s">
        <v>324</v>
      </c>
      <c r="C420" s="18">
        <v>0</v>
      </c>
      <c r="D420" s="18">
        <v>14</v>
      </c>
      <c r="E420" s="33">
        <v>1000</v>
      </c>
      <c r="F420" s="33">
        <v>500</v>
      </c>
      <c r="G420" s="33">
        <v>900</v>
      </c>
      <c r="H420" s="33">
        <v>900</v>
      </c>
      <c r="I420" s="33">
        <v>900</v>
      </c>
    </row>
    <row r="421" spans="1:9" ht="15">
      <c r="A421" s="33"/>
      <c r="B421" s="68" t="s">
        <v>311</v>
      </c>
      <c r="C421" s="18">
        <v>216</v>
      </c>
      <c r="D421" s="18">
        <v>491</v>
      </c>
      <c r="E421" s="33">
        <f>SUM(E419:E420)</f>
        <v>1550</v>
      </c>
      <c r="F421" s="33">
        <f>SUM(F419:F420)</f>
        <v>1100</v>
      </c>
      <c r="G421" s="33">
        <f>SUM(G419:G420)</f>
        <v>1500</v>
      </c>
      <c r="H421" s="33">
        <f>SUM(H419:H420)</f>
        <v>1500</v>
      </c>
      <c r="I421" s="33">
        <f>SUM(I419:I420)</f>
        <v>1500</v>
      </c>
    </row>
    <row r="422" spans="1:9" s="32" customFormat="1" ht="15">
      <c r="A422" s="35">
        <v>711001</v>
      </c>
      <c r="B422" s="74" t="s">
        <v>433</v>
      </c>
      <c r="C422" s="122">
        <v>838</v>
      </c>
      <c r="D422" s="122">
        <v>0</v>
      </c>
      <c r="E422" s="122">
        <v>0</v>
      </c>
      <c r="F422" s="122">
        <v>0</v>
      </c>
      <c r="G422" s="122">
        <v>0</v>
      </c>
      <c r="H422" s="122">
        <v>0</v>
      </c>
      <c r="I422" s="122">
        <v>0</v>
      </c>
    </row>
    <row r="423" spans="1:9" s="32" customFormat="1" ht="15">
      <c r="A423" s="35" t="s">
        <v>410</v>
      </c>
      <c r="B423" s="74" t="s">
        <v>435</v>
      </c>
      <c r="C423" s="122">
        <v>15323</v>
      </c>
      <c r="D423" s="122">
        <v>0</v>
      </c>
      <c r="E423" s="122">
        <v>0</v>
      </c>
      <c r="F423" s="122">
        <v>0</v>
      </c>
      <c r="G423" s="122">
        <v>0</v>
      </c>
      <c r="H423" s="122">
        <v>0</v>
      </c>
      <c r="I423" s="122">
        <v>0</v>
      </c>
    </row>
    <row r="424" spans="1:9" s="32" customFormat="1" ht="15">
      <c r="A424" s="35" t="s">
        <v>410</v>
      </c>
      <c r="B424" s="74" t="s">
        <v>436</v>
      </c>
      <c r="C424" s="122">
        <v>1115571</v>
      </c>
      <c r="D424" s="122">
        <v>0</v>
      </c>
      <c r="E424" s="122">
        <v>0</v>
      </c>
      <c r="F424" s="122">
        <v>0</v>
      </c>
      <c r="G424" s="122">
        <v>0</v>
      </c>
      <c r="H424" s="122">
        <v>0</v>
      </c>
      <c r="I424" s="122">
        <v>0</v>
      </c>
    </row>
    <row r="425" spans="1:9" s="32" customFormat="1" ht="15">
      <c r="A425" s="18" t="s">
        <v>410</v>
      </c>
      <c r="B425" s="74" t="s">
        <v>432</v>
      </c>
      <c r="C425" s="122">
        <v>198280</v>
      </c>
      <c r="D425" s="122">
        <v>0</v>
      </c>
      <c r="E425" s="122">
        <v>0</v>
      </c>
      <c r="F425" s="122">
        <v>0</v>
      </c>
      <c r="G425" s="122">
        <v>0</v>
      </c>
      <c r="H425" s="122">
        <v>0</v>
      </c>
      <c r="I425" s="122">
        <v>0</v>
      </c>
    </row>
    <row r="426" spans="1:9" s="32" customFormat="1" ht="15">
      <c r="A426" s="39">
        <v>716</v>
      </c>
      <c r="B426" s="74" t="s">
        <v>434</v>
      </c>
      <c r="C426" s="122">
        <v>10234</v>
      </c>
      <c r="D426" s="122">
        <v>0</v>
      </c>
      <c r="E426" s="122">
        <v>0</v>
      </c>
      <c r="F426" s="122">
        <v>0</v>
      </c>
      <c r="G426" s="122">
        <v>0</v>
      </c>
      <c r="H426" s="122">
        <v>0</v>
      </c>
      <c r="I426" s="122">
        <v>0</v>
      </c>
    </row>
    <row r="427" spans="1:9" ht="15">
      <c r="A427" s="35">
        <v>717001</v>
      </c>
      <c r="B427" s="74" t="s">
        <v>325</v>
      </c>
      <c r="C427" s="122">
        <v>85528</v>
      </c>
      <c r="D427" s="122">
        <v>0</v>
      </c>
      <c r="E427" s="75">
        <v>3078.29</v>
      </c>
      <c r="F427" s="75">
        <v>0</v>
      </c>
      <c r="G427" s="75">
        <v>196994.76</v>
      </c>
      <c r="H427" s="75">
        <v>0</v>
      </c>
      <c r="I427" s="75">
        <v>0</v>
      </c>
    </row>
    <row r="428" spans="1:9" ht="15">
      <c r="A428" s="33"/>
      <c r="B428" s="68" t="s">
        <v>316</v>
      </c>
      <c r="C428" s="18">
        <v>1425774</v>
      </c>
      <c r="D428" s="18">
        <v>0</v>
      </c>
      <c r="E428" s="33">
        <f>SUM(E427)</f>
        <v>3078.29</v>
      </c>
      <c r="F428" s="33">
        <f>SUM(F427)</f>
        <v>0</v>
      </c>
      <c r="G428" s="33">
        <f>SUM(G427)</f>
        <v>196994.76</v>
      </c>
      <c r="H428" s="33">
        <f>SUM(H427)</f>
        <v>0</v>
      </c>
      <c r="I428" s="33">
        <f>SUM(I427)</f>
        <v>0</v>
      </c>
    </row>
    <row r="429" spans="1:9" ht="15">
      <c r="A429" s="36" t="s">
        <v>326</v>
      </c>
      <c r="B429" s="36"/>
      <c r="C429" s="36">
        <v>1425990</v>
      </c>
      <c r="D429" s="36">
        <v>491</v>
      </c>
      <c r="E429" s="36">
        <f>SUM(E421+E428)</f>
        <v>4628.29</v>
      </c>
      <c r="F429" s="36">
        <f>SUM(F421+F428)</f>
        <v>1100</v>
      </c>
      <c r="G429" s="36">
        <f>SUM(G421+G428)</f>
        <v>198494.76</v>
      </c>
      <c r="H429" s="36">
        <f>SUM(H421+H428)</f>
        <v>1500</v>
      </c>
      <c r="I429" s="36">
        <f>SUM(I421+I428)</f>
        <v>1500</v>
      </c>
    </row>
    <row r="430" spans="1:9" ht="15">
      <c r="A430" s="76" t="s">
        <v>327</v>
      </c>
      <c r="B430" s="76"/>
      <c r="C430" s="76">
        <v>1425774</v>
      </c>
      <c r="D430" s="76">
        <v>2322134</v>
      </c>
      <c r="E430" s="76">
        <f>SUM(E254+E262+E263+E264+E265+E266+E288+E289+E296+E314+E412+E416+E428)</f>
        <v>3022842.42</v>
      </c>
      <c r="F430" s="76">
        <f>SUM(F254+F262+F263+F264+F265+F266+F288+F289+F296+F314+F412+F416+F428)</f>
        <v>2870172.22</v>
      </c>
      <c r="G430" s="76">
        <f>SUM(G254+G262+G263+G264+G265+G266+G288+G289+G296+G314+G412+G416+G428)</f>
        <v>370161.76</v>
      </c>
      <c r="H430" s="76">
        <f>SUM(H254+H262+H263+H264+H265+H266+H288+H289+H296+H314+H412+H416+H428)</f>
        <v>0</v>
      </c>
      <c r="I430" s="76">
        <f>SUM(I254+I262+I263+I264+I265+I266+I288+I289+I296+I314+I412+I416+I428)</f>
        <v>0</v>
      </c>
    </row>
    <row r="431" spans="1:9" ht="15">
      <c r="A431" s="69" t="s">
        <v>328</v>
      </c>
      <c r="B431" s="69"/>
      <c r="C431" s="69">
        <v>33144</v>
      </c>
      <c r="D431" s="69">
        <v>93204</v>
      </c>
      <c r="E431" s="69">
        <v>93000</v>
      </c>
      <c r="F431" s="69">
        <v>278235</v>
      </c>
      <c r="G431" s="69">
        <v>114600</v>
      </c>
      <c r="H431" s="69">
        <v>114600</v>
      </c>
      <c r="I431" s="69">
        <v>114600</v>
      </c>
    </row>
    <row r="432" spans="1:9" ht="15.75">
      <c r="A432" s="72" t="s">
        <v>329</v>
      </c>
      <c r="B432" s="98"/>
      <c r="C432" s="69">
        <v>1949277</v>
      </c>
      <c r="D432" s="69">
        <v>2852196</v>
      </c>
      <c r="E432" s="69">
        <f>SUM(E189+E240+E256+E292+E297+E319+E325+E368+E417+E429)</f>
        <v>3641824.53</v>
      </c>
      <c r="F432" s="69">
        <f>SUM(F189+F240+F256+F292+F297+F319+F325+F368+F417+F429)</f>
        <v>3671087.75</v>
      </c>
      <c r="G432" s="69">
        <f>SUM(G189+G240+G256+G292+G297+G319+G325+G368+G417+G429)</f>
        <v>1070633.1600000001</v>
      </c>
      <c r="H432" s="78">
        <f>SUM(H189+H240+H256+H292+H297+H319+H325+H368+H417+H429)</f>
        <v>714221.4</v>
      </c>
      <c r="I432" s="78">
        <f>SUM(I189+I240+I256+I292+I297+I319+I325+I368+I417+I429)</f>
        <v>714221.4</v>
      </c>
    </row>
    <row r="433" spans="1:9" ht="15">
      <c r="A433" s="33"/>
      <c r="B433" s="33" t="s">
        <v>330</v>
      </c>
      <c r="C433" s="18">
        <v>273503</v>
      </c>
      <c r="D433" s="18">
        <v>281260</v>
      </c>
      <c r="E433" s="33">
        <v>286100</v>
      </c>
      <c r="F433" s="33">
        <v>280518</v>
      </c>
      <c r="G433" s="33">
        <v>280518</v>
      </c>
      <c r="H433" s="33">
        <v>280518</v>
      </c>
      <c r="I433" s="33">
        <v>280518</v>
      </c>
    </row>
    <row r="434" spans="1:9" ht="15">
      <c r="A434" s="33"/>
      <c r="B434" s="33" t="s">
        <v>331</v>
      </c>
      <c r="C434" s="18">
        <v>164640</v>
      </c>
      <c r="D434" s="18">
        <v>156320</v>
      </c>
      <c r="E434" s="33">
        <v>156320</v>
      </c>
      <c r="F434" s="33">
        <v>153450</v>
      </c>
      <c r="G434" s="33">
        <v>165930</v>
      </c>
      <c r="H434" s="33">
        <v>165930</v>
      </c>
      <c r="I434" s="33">
        <v>165930</v>
      </c>
    </row>
    <row r="435" spans="1:9" ht="18.75">
      <c r="A435" s="56" t="s">
        <v>88</v>
      </c>
      <c r="B435" s="71" t="s">
        <v>332</v>
      </c>
      <c r="C435" s="69">
        <v>2387420</v>
      </c>
      <c r="D435" s="69">
        <v>3289776</v>
      </c>
      <c r="E435" s="23">
        <f>SUM(E432+E433+E434)</f>
        <v>4084244.53</v>
      </c>
      <c r="F435" s="23">
        <f>SUM(F432+F433+F434)</f>
        <v>4105055.75</v>
      </c>
      <c r="G435" s="23">
        <f>SUM(G432+G433+G434)</f>
        <v>1517081.1600000001</v>
      </c>
      <c r="H435" s="88">
        <f>SUM(H432+H433+H434)</f>
        <v>1160669.4</v>
      </c>
      <c r="I435" s="88">
        <f>SUM(I432+I433+I434)</f>
        <v>1160669.4</v>
      </c>
    </row>
    <row r="437" ht="15">
      <c r="B437" s="32" t="s">
        <v>416</v>
      </c>
    </row>
    <row r="439" spans="2:9" ht="15">
      <c r="B439" s="33" t="s">
        <v>417</v>
      </c>
      <c r="C439" s="33">
        <v>93590</v>
      </c>
      <c r="D439" s="33">
        <v>91070</v>
      </c>
      <c r="E439" s="33">
        <v>87610</v>
      </c>
      <c r="F439" s="33">
        <v>87610</v>
      </c>
      <c r="G439" s="33">
        <v>91700</v>
      </c>
      <c r="H439" s="33">
        <v>91700</v>
      </c>
      <c r="I439" s="33">
        <v>91700</v>
      </c>
    </row>
    <row r="440" spans="2:9" ht="15">
      <c r="B440" s="41" t="s">
        <v>418</v>
      </c>
      <c r="C440" s="41">
        <v>47350</v>
      </c>
      <c r="D440" s="41">
        <v>48102</v>
      </c>
      <c r="E440" s="33">
        <v>47100</v>
      </c>
      <c r="F440" s="33">
        <v>44930</v>
      </c>
      <c r="G440" s="33">
        <v>51470</v>
      </c>
      <c r="H440" s="33">
        <v>51470</v>
      </c>
      <c r="I440" s="33">
        <v>51470</v>
      </c>
    </row>
    <row r="441" spans="2:9" ht="15">
      <c r="B441" s="41" t="s">
        <v>419</v>
      </c>
      <c r="C441" s="41">
        <v>23700</v>
      </c>
      <c r="D441" s="41">
        <v>17148</v>
      </c>
      <c r="E441" s="33">
        <v>21610</v>
      </c>
      <c r="F441" s="33">
        <v>20910</v>
      </c>
      <c r="G441" s="33">
        <v>22760</v>
      </c>
      <c r="H441" s="33">
        <v>22760</v>
      </c>
      <c r="I441" s="33">
        <v>22760</v>
      </c>
    </row>
    <row r="442" spans="2:9" ht="15">
      <c r="B442" s="33"/>
      <c r="C442" s="33"/>
      <c r="D442" s="33"/>
      <c r="E442" s="33"/>
      <c r="F442" s="33"/>
      <c r="G442" s="33"/>
      <c r="H442" s="33"/>
      <c r="I442" s="33"/>
    </row>
    <row r="443" spans="2:9" ht="15">
      <c r="B443" s="36" t="s">
        <v>420</v>
      </c>
      <c r="C443" s="36">
        <v>164640</v>
      </c>
      <c r="D443" s="36">
        <v>156320</v>
      </c>
      <c r="E443" s="36">
        <v>156320</v>
      </c>
      <c r="F443" s="36">
        <v>153450</v>
      </c>
      <c r="G443" s="36">
        <v>165930</v>
      </c>
      <c r="H443" s="36">
        <v>165930</v>
      </c>
      <c r="I443" s="36">
        <v>165930</v>
      </c>
    </row>
  </sheetData>
  <sheetProtection/>
  <printOptions/>
  <pageMargins left="0.7" right="0.7" top="0.75" bottom="0.75" header="0.3" footer="0.3"/>
  <pageSetup horizontalDpi="600" verticalDpi="600" orientation="landscape" paperSize="9" r:id="rId1"/>
  <ignoredErrors>
    <ignoredError sqref="G15:I15 E66:I66" formulaRange="1"/>
    <ignoredError sqref="F29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Zeleneč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Edita</cp:lastModifiedBy>
  <cp:lastPrinted>2012-12-11T14:40:41Z</cp:lastPrinted>
  <dcterms:created xsi:type="dcterms:W3CDTF">2011-11-28T10:01:30Z</dcterms:created>
  <dcterms:modified xsi:type="dcterms:W3CDTF">2016-03-29T18:58:52Z</dcterms:modified>
  <cp:category/>
  <cp:version/>
  <cp:contentType/>
  <cp:contentStatus/>
</cp:coreProperties>
</file>